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日比\公告（正式）\HP公告\"/>
    </mc:Choice>
  </mc:AlternateContent>
  <bookViews>
    <workbookView xWindow="0" yWindow="0" windowWidth="20490" windowHeight="6810" tabRatio="500" activeTab="1"/>
  </bookViews>
  <sheets>
    <sheet name="記入例" sheetId="1" r:id="rId1"/>
    <sheet name="様式６－１" sheetId="3" r:id="rId2"/>
  </sheets>
  <definedNames>
    <definedName name="EHPIN" localSheetId="1">#REF!</definedName>
    <definedName name="EHPIN">#REF!</definedName>
    <definedName name="EHPOUT" localSheetId="1">#REF!</definedName>
    <definedName name="EHPOUT">#REF!</definedName>
    <definedName name="FAX" localSheetId="1">#REF!</definedName>
    <definedName name="FAX">#REF!</definedName>
    <definedName name="GHPIN" localSheetId="1">#REF!</definedName>
    <definedName name="GHPIN">#REF!</definedName>
    <definedName name="GHPOUT" localSheetId="1">#REF!</definedName>
    <definedName name="GHPOUT">#REF!</definedName>
    <definedName name="INVIN" localSheetId="1">#REF!</definedName>
    <definedName name="INVIN">#REF!</definedName>
    <definedName name="INVOUT" localSheetId="1">#REF!</definedName>
    <definedName name="INVOUT">#REF!</definedName>
    <definedName name="_xlnm.Print_Area" localSheetId="0">記入例!$A$1:$W$35</definedName>
    <definedName name="_xlnm.Print_Area" localSheetId="1">'様式６－１'!$A$1:$W$35</definedName>
    <definedName name="TEL" localSheetId="0">#REF!</definedName>
    <definedName name="TEL" localSheetId="1">#REF!</definedName>
    <definedName name="TEL">#REF!</definedName>
    <definedName name="システム" localSheetId="0">#REF!</definedName>
    <definedName name="システム" localSheetId="1">#REF!</definedName>
    <definedName name="システム">#REF!</definedName>
    <definedName name="回答部署" localSheetId="0">#REF!</definedName>
    <definedName name="回答部署" localSheetId="1">#REF!</definedName>
    <definedName name="回答部署">#REF!</definedName>
    <definedName name="関連項目" localSheetId="1">#REF!</definedName>
    <definedName name="関連項目">#REF!</definedName>
    <definedName name="支店" localSheetId="1">#REF!</definedName>
    <definedName name="支店">#REF!</definedName>
    <definedName name="電源" localSheetId="1">#REF!</definedName>
    <definedName name="電源">#REF!</definedName>
    <definedName name="日付" localSheetId="1">#REF!</definedName>
    <definedName name="日付">#REF!</definedName>
    <definedName name="標準" localSheetId="1">#REF!</definedName>
    <definedName name="標準">#REF!</definedName>
    <definedName name="補助キーワード" localSheetId="1">#REF!</definedName>
    <definedName name="補助キーワード">#REF!</definedName>
    <definedName name="問合せ部署" localSheetId="1">#REF!</definedName>
    <definedName name="問合せ部署">#REF!</definedName>
    <definedName name="用途" localSheetId="1">#REF!</definedName>
    <definedName name="用途">#REF!</definedName>
  </definedNames>
  <calcPr calcId="162913"/>
</workbook>
</file>

<file path=xl/calcChain.xml><?xml version="1.0" encoding="utf-8"?>
<calcChain xmlns="http://schemas.openxmlformats.org/spreadsheetml/2006/main">
  <c r="R29" i="3" l="1"/>
  <c r="R28" i="3"/>
  <c r="R27" i="3"/>
  <c r="R26" i="3"/>
  <c r="R25" i="3"/>
  <c r="R24" i="3"/>
  <c r="R23" i="3"/>
  <c r="R22" i="3"/>
  <c r="R31" i="3" s="1"/>
  <c r="R21" i="3"/>
  <c r="R19" i="3"/>
  <c r="R16" i="3"/>
  <c r="R15" i="3"/>
  <c r="R14" i="3"/>
  <c r="R12" i="3"/>
  <c r="R14" i="1"/>
  <c r="R15" i="1"/>
  <c r="R18" i="3" l="1"/>
  <c r="R32" i="3" s="1"/>
  <c r="R19" i="1"/>
  <c r="R29" i="1"/>
  <c r="R28" i="1"/>
  <c r="R27" i="1"/>
  <c r="R26" i="1"/>
  <c r="R25" i="1"/>
  <c r="R24" i="1"/>
  <c r="R23" i="1"/>
  <c r="R22" i="1"/>
  <c r="R21" i="1"/>
  <c r="R16" i="1" l="1"/>
  <c r="R12" i="1"/>
  <c r="R31" i="1" l="1"/>
  <c r="R18" i="1"/>
  <c r="R32" i="1" l="1"/>
</calcChain>
</file>

<file path=xl/sharedStrings.xml><?xml version="1.0" encoding="utf-8"?>
<sst xmlns="http://schemas.openxmlformats.org/spreadsheetml/2006/main" count="204" uniqueCount="55">
  <si>
    <t>冷房</t>
    <rPh sb="0" eb="2">
      <t>レイボウ</t>
    </rPh>
    <phoneticPr fontId="4"/>
  </si>
  <si>
    <t>暖房</t>
    <rPh sb="0" eb="2">
      <t>ダンボウ</t>
    </rPh>
    <phoneticPr fontId="4"/>
  </si>
  <si>
    <t>7～9月</t>
    <rPh sb="3" eb="4">
      <t>ガツ</t>
    </rPh>
    <phoneticPr fontId="4"/>
  </si>
  <si>
    <t>算出根拠</t>
    <rPh sb="0" eb="2">
      <t>サンシュツ</t>
    </rPh>
    <rPh sb="2" eb="4">
      <t>コンキョ</t>
    </rPh>
    <phoneticPr fontId="4"/>
  </si>
  <si>
    <t>金額（円）</t>
    <rPh sb="0" eb="2">
      <t>キンガク</t>
    </rPh>
    <rPh sb="3" eb="4">
      <t>エン</t>
    </rPh>
    <phoneticPr fontId="4"/>
  </si>
  <si>
    <t>電力料金</t>
    <rPh sb="0" eb="2">
      <t>デンリョク</t>
    </rPh>
    <rPh sb="2" eb="4">
      <t>リョウキン</t>
    </rPh>
    <phoneticPr fontId="4"/>
  </si>
  <si>
    <t>kW ×</t>
  </si>
  <si>
    <t>従量料金</t>
    <rPh sb="0" eb="2">
      <t>ジュウリョウ</t>
    </rPh>
    <rPh sb="2" eb="4">
      <t>リョウキン</t>
    </rPh>
    <phoneticPr fontId="4"/>
  </si>
  <si>
    <t>(</t>
  </si>
  <si>
    <t>+</t>
  </si>
  <si>
    <t>再エネ発電促進賦課金</t>
    <rPh sb="0" eb="1">
      <t>サイ</t>
    </rPh>
    <rPh sb="3" eb="5">
      <t>ハツデン</t>
    </rPh>
    <rPh sb="5" eb="7">
      <t>ソクシン</t>
    </rPh>
    <rPh sb="7" eb="10">
      <t>フカキン</t>
    </rPh>
    <phoneticPr fontId="4"/>
  </si>
  <si>
    <t>ヶ月×</t>
    <rPh sb="1" eb="2">
      <t>ゲツ</t>
    </rPh>
    <phoneticPr fontId="7"/>
  </si>
  <si>
    <t>年</t>
    <rPh sb="0" eb="1">
      <t>ネン</t>
    </rPh>
    <phoneticPr fontId="3"/>
  </si>
  <si>
    <t>kWh×</t>
    <phoneticPr fontId="3"/>
  </si>
  <si>
    <t>m3×</t>
    <phoneticPr fontId="3"/>
  </si>
  <si>
    <t>ＧＨＰ保守費</t>
    <rPh sb="3" eb="5">
      <t>ホシュ</t>
    </rPh>
    <rPh sb="5" eb="6">
      <t>ヒ</t>
    </rPh>
    <phoneticPr fontId="3"/>
  </si>
  <si>
    <t>ガス料金</t>
    <rPh sb="2" eb="4">
      <t>リョウキン</t>
    </rPh>
    <phoneticPr fontId="4"/>
  </si>
  <si>
    <t>馬力</t>
    <rPh sb="0" eb="2">
      <t>バリキ</t>
    </rPh>
    <phoneticPr fontId="3"/>
  </si>
  <si>
    <t>台×</t>
    <rPh sb="0" eb="1">
      <t>ダイ</t>
    </rPh>
    <phoneticPr fontId="3"/>
  </si>
  <si>
    <t>■ランニングコスト費用の算定</t>
    <rPh sb="9" eb="11">
      <t>ヒヨウ</t>
    </rPh>
    <rPh sb="12" eb="14">
      <t>サンテイ</t>
    </rPh>
    <phoneticPr fontId="4"/>
  </si>
  <si>
    <t>使用電力量</t>
    <rPh sb="0" eb="2">
      <t>シヨウ</t>
    </rPh>
    <rPh sb="2" eb="4">
      <t>デンリョク</t>
    </rPh>
    <rPh sb="4" eb="5">
      <t>リョウ</t>
    </rPh>
    <phoneticPr fontId="3"/>
  </si>
  <si>
    <t>ガス使用量</t>
    <rPh sb="2" eb="5">
      <t>シヨウリョウ</t>
    </rPh>
    <phoneticPr fontId="3"/>
  </si>
  <si>
    <t>１０年間のランニングコスト合計</t>
    <rPh sb="2" eb="4">
      <t>ネンカン</t>
    </rPh>
    <rPh sb="13" eb="15">
      <t>ゴウケイ</t>
    </rPh>
    <phoneticPr fontId="4"/>
  </si>
  <si>
    <t>ＧＨＰ保守費</t>
    <rPh sb="3" eb="5">
      <t>ホシュ</t>
    </rPh>
    <rPh sb="5" eb="6">
      <t>ヒ</t>
    </rPh>
    <phoneticPr fontId="4"/>
  </si>
  <si>
    <t>単価契約で試算(120円/㎥）</t>
    <rPh sb="0" eb="2">
      <t>タンカ</t>
    </rPh>
    <rPh sb="2" eb="4">
      <t>ケイヤク</t>
    </rPh>
    <rPh sb="5" eb="7">
      <t>シサン</t>
    </rPh>
    <rPh sb="11" eb="12">
      <t>エン</t>
    </rPh>
    <phoneticPr fontId="3"/>
  </si>
  <si>
    <t>■算定に係る料金体系</t>
    <rPh sb="1" eb="3">
      <t>サンテイ</t>
    </rPh>
    <rPh sb="4" eb="5">
      <t>カカ</t>
    </rPh>
    <rPh sb="6" eb="8">
      <t>リョウキン</t>
    </rPh>
    <rPh sb="8" eb="10">
      <t>タイケイ</t>
    </rPh>
    <phoneticPr fontId="4"/>
  </si>
  <si>
    <t>技術提案書</t>
    <rPh sb="0" eb="2">
      <t>ギジュツ</t>
    </rPh>
    <rPh sb="2" eb="5">
      <t>テイアンショ</t>
    </rPh>
    <phoneticPr fontId="3"/>
  </si>
  <si>
    <t>【必須】様式６－１</t>
    <rPh sb="1" eb="3">
      <t>ヒッス</t>
    </rPh>
    <rPh sb="4" eb="6">
      <t>ヨウシキ</t>
    </rPh>
    <phoneticPr fontId="3"/>
  </si>
  <si>
    <t>最大電力</t>
    <rPh sb="0" eb="2">
      <t>サイダイ</t>
    </rPh>
    <rPh sb="2" eb="4">
      <t>デンリョク</t>
    </rPh>
    <phoneticPr fontId="3"/>
  </si>
  <si>
    <t>料金単価</t>
    <rPh sb="0" eb="2">
      <t>リョウキン</t>
    </rPh>
    <rPh sb="2" eb="4">
      <t>タンカ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</si>
  <si>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4"/>
  </si>
  <si>
    <t>ランニングコスト算定表</t>
    <rPh sb="8" eb="10">
      <t>サンテイ</t>
    </rPh>
    <rPh sb="10" eb="11">
      <t>ヒョウ</t>
    </rPh>
    <phoneticPr fontId="4"/>
  </si>
  <si>
    <t>大阪ガス公表単価</t>
    <rPh sb="0" eb="2">
      <t>オオサカ</t>
    </rPh>
    <rPh sb="4" eb="6">
      <t>コウヒョウ</t>
    </rPh>
    <rPh sb="6" eb="8">
      <t>タンカ</t>
    </rPh>
    <phoneticPr fontId="3"/>
  </si>
  <si>
    <t>関西電力 特別高圧A(20000V)</t>
    <rPh sb="0" eb="2">
      <t>カンサイ</t>
    </rPh>
    <rPh sb="2" eb="4">
      <t>デンリョク</t>
    </rPh>
    <rPh sb="5" eb="7">
      <t>トクベツ</t>
    </rPh>
    <rPh sb="7" eb="9">
      <t>コウアツ</t>
    </rPh>
    <phoneticPr fontId="3"/>
  </si>
  <si>
    <t>基本料金単価</t>
    <rPh sb="0" eb="2">
      <t>キホン</t>
    </rPh>
    <rPh sb="2" eb="4">
      <t>リョウキン</t>
    </rPh>
    <rPh sb="4" eb="6">
      <t>タンカ</t>
    </rPh>
    <phoneticPr fontId="3"/>
  </si>
  <si>
    <t>6月</t>
    <rPh sb="1" eb="2">
      <t>ガツ</t>
    </rPh>
    <phoneticPr fontId="4"/>
  </si>
  <si>
    <t>11～3月</t>
    <rPh sb="4" eb="5">
      <t>ガツ</t>
    </rPh>
    <phoneticPr fontId="4"/>
  </si>
  <si>
    <t>※行が不足する場合は、適宜、行を挿入して記入し、その内容がわかるように記述してください。</t>
  </si>
  <si>
    <t>※算定については、法人の現在の使用条件に基づく各表内の計算方法、設定値により行ってください。</t>
    <rPh sb="1" eb="3">
      <t>サンテイ</t>
    </rPh>
    <rPh sb="9" eb="11">
      <t>ホウジン</t>
    </rPh>
    <rPh sb="12" eb="14">
      <t>ゲンザイ</t>
    </rPh>
    <rPh sb="15" eb="17">
      <t>シヨウ</t>
    </rPh>
    <rPh sb="17" eb="19">
      <t>ジョウケン</t>
    </rPh>
    <rPh sb="20" eb="21">
      <t>モト</t>
    </rPh>
    <rPh sb="23" eb="24">
      <t>カク</t>
    </rPh>
    <rPh sb="24" eb="26">
      <t>ヒョウナイ</t>
    </rPh>
    <rPh sb="27" eb="29">
      <t>ケイサン</t>
    </rPh>
    <rPh sb="29" eb="31">
      <t>ホウホウ</t>
    </rPh>
    <rPh sb="32" eb="35">
      <t>セッテイチ</t>
    </rPh>
    <rPh sb="38" eb="39">
      <t>オコナ</t>
    </rPh>
    <phoneticPr fontId="3"/>
  </si>
  <si>
    <t>※基本料金に係る最大電力は様式６－２「月別使用電力量と使用ガス量の算出表」の「定格消費電力×利用率」の最大値を入力すること。
　</t>
    <rPh sb="51" eb="53">
      <t>サイダイ</t>
    </rPh>
    <rPh sb="53" eb="54">
      <t>アタイ</t>
    </rPh>
    <phoneticPr fontId="4"/>
  </si>
  <si>
    <t>保守台数</t>
    <rPh sb="0" eb="2">
      <t>ホシュ</t>
    </rPh>
    <rPh sb="2" eb="4">
      <t>ダイスウ</t>
    </rPh>
    <phoneticPr fontId="3"/>
  </si>
  <si>
    <t>保守単価
(公表単価)</t>
    <rPh sb="0" eb="2">
      <t>ホシュ</t>
    </rPh>
    <rPh sb="2" eb="4">
      <t>タンカ</t>
    </rPh>
    <rPh sb="6" eb="8">
      <t>コウヒョウ</t>
    </rPh>
    <rPh sb="8" eb="10">
      <t>タンカ</t>
    </rPh>
    <phoneticPr fontId="3"/>
  </si>
  <si>
    <t>※１年目はメーカー保証とし、２年目以降の９年間の保守費用を算出すること。
　保守単価は表内の大阪ガス公表単価を用いること。
　保守台数はGHP室外機の設置台数を入力すること。</t>
    <rPh sb="2" eb="4">
      <t>ネンメ</t>
    </rPh>
    <rPh sb="9" eb="11">
      <t>ホショウ</t>
    </rPh>
    <rPh sb="15" eb="17">
      <t>ネンメ</t>
    </rPh>
    <rPh sb="17" eb="19">
      <t>イコウ</t>
    </rPh>
    <rPh sb="21" eb="23">
      <t>ネンカン</t>
    </rPh>
    <rPh sb="24" eb="26">
      <t>ホシュ</t>
    </rPh>
    <rPh sb="26" eb="28">
      <t>ヒヨウ</t>
    </rPh>
    <rPh sb="29" eb="31">
      <t>サンシュツ</t>
    </rPh>
    <rPh sb="38" eb="40">
      <t>ホシュ</t>
    </rPh>
    <rPh sb="40" eb="42">
      <t>タンカ</t>
    </rPh>
    <rPh sb="43" eb="45">
      <t>ヒョウナイ</t>
    </rPh>
    <rPh sb="46" eb="48">
      <t>オオサカ</t>
    </rPh>
    <rPh sb="50" eb="52">
      <t>コウヒョウ</t>
    </rPh>
    <rPh sb="52" eb="54">
      <t>タンカ</t>
    </rPh>
    <rPh sb="55" eb="56">
      <t>モチ</t>
    </rPh>
    <rPh sb="65" eb="67">
      <t>ダイスウ</t>
    </rPh>
    <rPh sb="71" eb="74">
      <t>シツガイキ</t>
    </rPh>
    <rPh sb="75" eb="77">
      <t>セッチ</t>
    </rPh>
    <rPh sb="77" eb="79">
      <t>ダイスウ</t>
    </rPh>
    <rPh sb="80" eb="82">
      <t>ニュウリョク</t>
    </rPh>
    <phoneticPr fontId="3"/>
  </si>
  <si>
    <t>※金額は、税抜きで記載してください。</t>
    <phoneticPr fontId="3"/>
  </si>
  <si>
    <t>円　×</t>
    <rPh sb="0" eb="1">
      <t>エン</t>
    </rPh>
    <phoneticPr fontId="7"/>
  </si>
  <si>
    <r>
      <t>円/m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　×</t>
    </r>
    <rPh sb="0" eb="1">
      <t>エン</t>
    </rPh>
    <phoneticPr fontId="7"/>
  </si>
  <si>
    <t>（本事業による増加分）</t>
    <phoneticPr fontId="3"/>
  </si>
  <si>
    <t>基本料金</t>
    <rPh sb="0" eb="2">
      <t>キホン</t>
    </rPh>
    <rPh sb="2" eb="4">
      <t>リョウキン</t>
    </rPh>
    <phoneticPr fontId="4"/>
  </si>
  <si>
    <t>ガス料金
(都市ガス)</t>
    <phoneticPr fontId="3"/>
  </si>
  <si>
    <t>備　考</t>
    <rPh sb="0" eb="1">
      <t>ビ</t>
    </rPh>
    <rPh sb="2" eb="3">
      <t>コウ</t>
    </rPh>
    <phoneticPr fontId="4"/>
  </si>
  <si>
    <t>費　目</t>
    <rPh sb="0" eb="1">
      <t>ヒ</t>
    </rPh>
    <rPh sb="2" eb="3">
      <t>メ</t>
    </rPh>
    <phoneticPr fontId="4"/>
  </si>
  <si>
    <t>区　分</t>
    <rPh sb="0" eb="1">
      <t>ク</t>
    </rPh>
    <rPh sb="2" eb="3">
      <t>ブン</t>
    </rPh>
    <phoneticPr fontId="4"/>
  </si>
  <si>
    <t>円/kW月×</t>
    <rPh sb="0" eb="1">
      <t>エン</t>
    </rPh>
    <rPh sb="4" eb="5">
      <t>ツキ</t>
    </rPh>
    <phoneticPr fontId="7"/>
  </si>
  <si>
    <t>）円/kWh×</t>
    <rPh sb="1" eb="2">
      <t>エン</t>
    </rPh>
    <phoneticPr fontId="7"/>
  </si>
  <si>
    <t>小　計</t>
    <rPh sb="0" eb="1">
      <t>ショウ</t>
    </rPh>
    <rPh sb="2" eb="3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</si>
</sst>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;[Red]\-#,##0.0"/>
  </numFmts>
  <fonts count="17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theme="1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vertAlign val="superscript"/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/>
    <xf numFmtId="0" fontId="6" fillId="0" borderId="0">
      <alignment vertical="center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38" fontId="5" fillId="0" borderId="14" xfId="3" applyFont="1" applyFill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2" fillId="0" borderId="4" xfId="1" applyFont="1" applyBorder="1" applyAlignment="1">
      <alignment vertical="top" wrapText="1"/>
    </xf>
    <xf numFmtId="0" fontId="12" fillId="0" borderId="5" xfId="1" applyFont="1" applyBorder="1" applyAlignment="1">
      <alignment vertical="top" wrapText="1"/>
    </xf>
    <xf numFmtId="0" fontId="5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177" fontId="5" fillId="0" borderId="14" xfId="3" applyNumberFormat="1" applyFont="1" applyFill="1" applyBorder="1" applyAlignment="1">
      <alignment horizontal="center" vertical="center"/>
    </xf>
    <xf numFmtId="176" fontId="5" fillId="0" borderId="14" xfId="1" applyNumberFormat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>
      <alignment horizontal="center" vertical="center"/>
    </xf>
    <xf numFmtId="38" fontId="10" fillId="0" borderId="0" xfId="8" applyFont="1" applyFill="1" applyBorder="1" applyAlignment="1">
      <alignment horizontal="center" vertical="center"/>
    </xf>
    <xf numFmtId="0" fontId="5" fillId="0" borderId="32" xfId="1" applyFont="1" applyBorder="1" applyAlignment="1">
      <alignment horizontal="center" vertical="center" wrapText="1"/>
    </xf>
    <xf numFmtId="0" fontId="10" fillId="0" borderId="22" xfId="1" applyFont="1" applyBorder="1" applyAlignment="1">
      <alignment vertical="center"/>
    </xf>
    <xf numFmtId="0" fontId="10" fillId="0" borderId="22" xfId="1" applyFont="1" applyBorder="1" applyAlignment="1">
      <alignment horizontal="centerContinuous" vertical="center"/>
    </xf>
    <xf numFmtId="0" fontId="10" fillId="0" borderId="20" xfId="1" applyFont="1" applyBorder="1" applyAlignment="1">
      <alignment horizontal="centerContinuous" vertical="center"/>
    </xf>
    <xf numFmtId="0" fontId="10" fillId="0" borderId="21" xfId="1" applyFont="1" applyBorder="1" applyAlignment="1">
      <alignment horizontal="centerContinuous" vertical="center"/>
    </xf>
    <xf numFmtId="0" fontId="10" fillId="0" borderId="22" xfId="1" applyFont="1" applyBorder="1" applyAlignment="1">
      <alignment horizontal="left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176" fontId="10" fillId="0" borderId="20" xfId="1" applyNumberFormat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177" fontId="10" fillId="2" borderId="20" xfId="3" applyNumberFormat="1" applyFont="1" applyFill="1" applyBorder="1" applyAlignment="1">
      <alignment horizontal="center" vertical="center"/>
    </xf>
    <xf numFmtId="38" fontId="10" fillId="0" borderId="20" xfId="3" applyFont="1" applyFill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10" fillId="0" borderId="14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14" xfId="1" applyFont="1" applyFill="1" applyBorder="1" applyAlignment="1">
      <alignment horizontal="center" vertical="center"/>
    </xf>
    <xf numFmtId="38" fontId="10" fillId="0" borderId="14" xfId="3" applyFont="1" applyFill="1" applyBorder="1" applyAlignment="1">
      <alignment horizontal="center" vertical="center"/>
    </xf>
    <xf numFmtId="38" fontId="10" fillId="0" borderId="39" xfId="3" applyFont="1" applyFill="1" applyBorder="1" applyAlignment="1">
      <alignment horizontal="right" vertical="center"/>
    </xf>
    <xf numFmtId="38" fontId="10" fillId="0" borderId="38" xfId="3" applyFont="1" applyFill="1" applyBorder="1" applyAlignment="1">
      <alignment horizontal="right" vertical="center"/>
    </xf>
    <xf numFmtId="0" fontId="10" fillId="0" borderId="27" xfId="1" applyFont="1" applyBorder="1" applyAlignment="1">
      <alignment horizontal="center" vertical="center"/>
    </xf>
    <xf numFmtId="40" fontId="10" fillId="0" borderId="6" xfId="1" applyNumberFormat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38" fontId="10" fillId="2" borderId="6" xfId="3" applyNumberFormat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38" fontId="10" fillId="0" borderId="6" xfId="3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2" borderId="6" xfId="3" applyFont="1" applyFill="1" applyBorder="1" applyAlignment="1">
      <alignment horizontal="center" vertical="center"/>
    </xf>
    <xf numFmtId="0" fontId="10" fillId="0" borderId="17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40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38" fontId="10" fillId="0" borderId="17" xfId="3" applyFont="1" applyFill="1" applyBorder="1" applyAlignment="1">
      <alignment horizontal="right" vertical="center"/>
    </xf>
    <xf numFmtId="38" fontId="10" fillId="0" borderId="3" xfId="3" applyFont="1" applyFill="1" applyBorder="1" applyAlignment="1">
      <alignment horizontal="right" vertical="center"/>
    </xf>
    <xf numFmtId="0" fontId="10" fillId="0" borderId="25" xfId="1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Continuous" vertical="center"/>
    </xf>
    <xf numFmtId="0" fontId="10" fillId="0" borderId="12" xfId="1" applyFont="1" applyBorder="1" applyAlignment="1">
      <alignment horizontal="centerContinuous" vertical="center"/>
    </xf>
    <xf numFmtId="0" fontId="10" fillId="0" borderId="11" xfId="1" applyFont="1" applyBorder="1" applyAlignment="1">
      <alignment horizontal="center" vertical="center"/>
    </xf>
    <xf numFmtId="40" fontId="10" fillId="0" borderId="22" xfId="1" applyNumberFormat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40" fontId="10" fillId="0" borderId="20" xfId="3" applyNumberFormat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40" fontId="10" fillId="0" borderId="14" xfId="3" applyNumberFormat="1" applyFont="1" applyFill="1" applyBorder="1" applyAlignment="1">
      <alignment horizontal="center" vertical="center"/>
    </xf>
    <xf numFmtId="0" fontId="10" fillId="0" borderId="20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38" fontId="10" fillId="0" borderId="20" xfId="8" applyFont="1" applyFill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2" borderId="0" xfId="1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Continuous" vertical="center"/>
    </xf>
    <xf numFmtId="0" fontId="10" fillId="0" borderId="31" xfId="1" applyFont="1" applyBorder="1" applyAlignment="1">
      <alignment horizontal="centerContinuous" vertical="center"/>
    </xf>
    <xf numFmtId="0" fontId="10" fillId="0" borderId="32" xfId="1" applyFont="1" applyBorder="1" applyAlignment="1">
      <alignment horizontal="centerContinuous" vertical="center"/>
    </xf>
    <xf numFmtId="0" fontId="10" fillId="0" borderId="33" xfId="1" applyFont="1" applyBorder="1" applyAlignment="1">
      <alignment horizontal="centerContinuous"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40" fontId="10" fillId="0" borderId="4" xfId="1" applyNumberFormat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10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6" xfId="1" applyFont="1" applyFill="1" applyBorder="1" applyAlignment="1">
      <alignment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38" fontId="10" fillId="2" borderId="20" xfId="8" applyFont="1" applyFill="1" applyBorder="1" applyAlignment="1">
      <alignment horizontal="center" vertical="center"/>
    </xf>
    <xf numFmtId="0" fontId="10" fillId="0" borderId="20" xfId="1" applyFont="1" applyBorder="1" applyAlignment="1">
      <alignment vertical="top" wrapText="1"/>
    </xf>
    <xf numFmtId="0" fontId="10" fillId="0" borderId="21" xfId="1" applyFont="1" applyBorder="1" applyAlignment="1">
      <alignment vertical="top" wrapText="1"/>
    </xf>
    <xf numFmtId="0" fontId="10" fillId="0" borderId="0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0" fillId="0" borderId="5" xfId="1" applyFont="1" applyBorder="1" applyAlignment="1">
      <alignment vertical="top" wrapText="1"/>
    </xf>
    <xf numFmtId="38" fontId="10" fillId="0" borderId="31" xfId="1" applyNumberFormat="1" applyFont="1" applyBorder="1" applyAlignment="1">
      <alignment vertical="center"/>
    </xf>
    <xf numFmtId="38" fontId="10" fillId="0" borderId="33" xfId="1" applyNumberFormat="1" applyFont="1" applyBorder="1" applyAlignment="1">
      <alignment vertical="center"/>
    </xf>
    <xf numFmtId="38" fontId="10" fillId="0" borderId="25" xfId="1" applyNumberFormat="1" applyFont="1" applyFill="1" applyBorder="1" applyAlignment="1">
      <alignment horizontal="right" vertical="center"/>
    </xf>
    <xf numFmtId="38" fontId="10" fillId="0" borderId="12" xfId="1" applyNumberFormat="1" applyFont="1" applyFill="1" applyBorder="1" applyAlignment="1">
      <alignment horizontal="right" vertical="center"/>
    </xf>
    <xf numFmtId="38" fontId="10" fillId="0" borderId="17" xfId="8" applyFont="1" applyBorder="1" applyAlignment="1">
      <alignment vertical="center"/>
    </xf>
    <xf numFmtId="38" fontId="10" fillId="0" borderId="3" xfId="8" applyFont="1" applyBorder="1" applyAlignment="1">
      <alignment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38" fontId="10" fillId="0" borderId="22" xfId="3" applyFont="1" applyFill="1" applyBorder="1" applyAlignment="1">
      <alignment horizontal="right" vertical="center"/>
    </xf>
    <xf numFmtId="38" fontId="10" fillId="0" borderId="21" xfId="3" applyFont="1" applyFill="1" applyBorder="1" applyAlignment="1">
      <alignment horizontal="right" vertical="center"/>
    </xf>
    <xf numFmtId="38" fontId="10" fillId="0" borderId="23" xfId="3" applyFont="1" applyFill="1" applyBorder="1" applyAlignment="1">
      <alignment horizontal="right" vertical="center"/>
    </xf>
    <xf numFmtId="38" fontId="10" fillId="0" borderId="24" xfId="3" applyFont="1" applyFill="1" applyBorder="1" applyAlignment="1">
      <alignment horizontal="right" vertical="center"/>
    </xf>
    <xf numFmtId="0" fontId="10" fillId="0" borderId="22" xfId="1" applyFont="1" applyBorder="1" applyAlignment="1">
      <alignment vertical="top" wrapText="1"/>
    </xf>
    <xf numFmtId="0" fontId="10" fillId="0" borderId="17" xfId="1" applyFont="1" applyBorder="1" applyAlignment="1">
      <alignment vertical="top" wrapText="1"/>
    </xf>
    <xf numFmtId="0" fontId="10" fillId="0" borderId="15" xfId="1" applyFont="1" applyBorder="1" applyAlignment="1">
      <alignment vertical="top" wrapText="1"/>
    </xf>
    <xf numFmtId="38" fontId="10" fillId="0" borderId="17" xfId="1" applyNumberFormat="1" applyFont="1" applyBorder="1" applyAlignment="1">
      <alignment vertical="center"/>
    </xf>
    <xf numFmtId="38" fontId="10" fillId="0" borderId="3" xfId="1" applyNumberFormat="1" applyFont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8" fillId="0" borderId="0" xfId="1" quotePrefix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38" fontId="16" fillId="0" borderId="18" xfId="1" applyNumberFormat="1" applyFont="1" applyFill="1" applyBorder="1" applyAlignment="1">
      <alignment horizontal="right" vertical="center"/>
    </xf>
    <xf numFmtId="38" fontId="16" fillId="0" borderId="19" xfId="1" applyNumberFormat="1" applyFont="1" applyFill="1" applyBorder="1" applyAlignment="1">
      <alignment horizontal="right" vertical="center"/>
    </xf>
    <xf numFmtId="38" fontId="10" fillId="0" borderId="22" xfId="8" applyFont="1" applyBorder="1" applyAlignment="1">
      <alignment vertical="center"/>
    </xf>
    <xf numFmtId="38" fontId="10" fillId="0" borderId="21" xfId="8" applyFont="1" applyBorder="1" applyAlignment="1">
      <alignment vertical="center"/>
    </xf>
    <xf numFmtId="0" fontId="10" fillId="0" borderId="40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</cellXfs>
  <cellStyles count="12">
    <cellStyle name="パーセント 2" xfId="5"/>
    <cellStyle name="パーセント 3" xfId="10"/>
    <cellStyle name="桁区切り" xfId="8" builtinId="6"/>
    <cellStyle name="桁区切り 2" xfId="3"/>
    <cellStyle name="桁区切り 3" xfId="4"/>
    <cellStyle name="桁区切り 4" xfId="11"/>
    <cellStyle name="標準" xfId="0" builtinId="0"/>
    <cellStyle name="標準 2" xfId="1"/>
    <cellStyle name="標準 3" xfId="6"/>
    <cellStyle name="標準 4" xfId="2"/>
    <cellStyle name="標準 5" xfId="9"/>
    <cellStyle name="未定義" xfId="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Zeros="0" view="pageBreakPreview" topLeftCell="A25" zoomScaleSheetLayoutView="100" workbookViewId="0">
      <selection activeCell="L19" sqref="L19"/>
    </sheetView>
  </sheetViews>
  <sheetFormatPr defaultColWidth="7.625" defaultRowHeight="12.95" customHeight="1" x14ac:dyDescent="0.15"/>
  <cols>
    <col min="1" max="1" width="9.375" style="2" customWidth="1"/>
    <col min="2" max="2" width="7.5" style="1" customWidth="1"/>
    <col min="3" max="3" width="5.25" style="1" customWidth="1"/>
    <col min="4" max="6" width="8.125" style="1" customWidth="1"/>
    <col min="7" max="7" width="6.75" style="1" customWidth="1"/>
    <col min="8" max="8" width="7.375" style="1" customWidth="1"/>
    <col min="9" max="10" width="8.125" style="1" customWidth="1"/>
    <col min="11" max="12" width="7.25" style="1" customWidth="1"/>
    <col min="13" max="16" width="8.125" style="1" customWidth="1"/>
    <col min="17" max="17" width="6.25" style="1" customWidth="1"/>
    <col min="18" max="19" width="6.875" style="1" customWidth="1"/>
    <col min="20" max="24" width="8.125" style="1" customWidth="1"/>
    <col min="25" max="26" width="7.125" style="1" customWidth="1"/>
    <col min="27" max="16384" width="7.625" style="1"/>
  </cols>
  <sheetData>
    <row r="1" spans="1:26" ht="18.75" customHeight="1" x14ac:dyDescent="0.15">
      <c r="A1" s="8" t="s">
        <v>27</v>
      </c>
      <c r="W1" s="23" t="s">
        <v>26</v>
      </c>
    </row>
    <row r="3" spans="1:26" s="18" customFormat="1" ht="15" customHeight="1" x14ac:dyDescent="0.15">
      <c r="A3" s="8" t="s">
        <v>31</v>
      </c>
      <c r="B3" s="17"/>
      <c r="C3" s="17"/>
      <c r="D3" s="17"/>
      <c r="E3" s="16"/>
      <c r="F3" s="16"/>
      <c r="G3" s="5"/>
      <c r="H3" s="136"/>
      <c r="I3" s="136"/>
      <c r="J3" s="136"/>
      <c r="K3" s="136"/>
      <c r="M3" s="17"/>
      <c r="N3" s="17"/>
      <c r="O3" s="17"/>
      <c r="P3" s="130"/>
      <c r="Q3" s="130"/>
      <c r="R3" s="130"/>
      <c r="S3" s="17"/>
      <c r="W3" s="19"/>
      <c r="Z3" s="19"/>
    </row>
    <row r="4" spans="1:26" s="6" customFormat="1" ht="14.25" customHeight="1" x14ac:dyDescent="0.15">
      <c r="A4" s="5"/>
      <c r="B4" s="5"/>
      <c r="C4" s="3"/>
      <c r="D4" s="5"/>
      <c r="E4" s="5"/>
      <c r="F4" s="5"/>
      <c r="H4" s="3"/>
      <c r="I4" s="3"/>
      <c r="J4" s="5"/>
      <c r="K4" s="5"/>
      <c r="L4" s="5"/>
      <c r="M4" s="5"/>
      <c r="N4" s="5"/>
      <c r="O4" s="5"/>
      <c r="P4" s="5"/>
      <c r="Q4" s="5"/>
      <c r="R4" s="4"/>
      <c r="S4" s="4"/>
      <c r="T4" s="4"/>
    </row>
    <row r="5" spans="1:26" ht="24" customHeight="1" thickBot="1" x14ac:dyDescent="0.2">
      <c r="A5" s="8" t="s">
        <v>25</v>
      </c>
      <c r="D5" s="7"/>
      <c r="H5" s="2"/>
    </row>
    <row r="6" spans="1:26" s="28" customFormat="1" ht="24" customHeight="1" x14ac:dyDescent="0.15">
      <c r="A6" s="137" t="s">
        <v>5</v>
      </c>
      <c r="B6" s="138"/>
      <c r="C6" s="94" t="s">
        <v>33</v>
      </c>
      <c r="D6" s="95"/>
      <c r="E6" s="95"/>
      <c r="F6" s="96"/>
      <c r="H6" s="97"/>
      <c r="I6" s="97"/>
      <c r="J6" s="97"/>
      <c r="K6" s="97"/>
      <c r="L6" s="98"/>
      <c r="M6" s="98"/>
      <c r="N6" s="98"/>
      <c r="O6" s="98"/>
      <c r="P6" s="99"/>
      <c r="Q6" s="99"/>
      <c r="R6" s="99"/>
      <c r="S6" s="99"/>
      <c r="T6" s="97"/>
      <c r="U6" s="97"/>
      <c r="V6" s="97"/>
      <c r="W6" s="97"/>
      <c r="X6" s="97"/>
    </row>
    <row r="7" spans="1:26" s="28" customFormat="1" ht="24" customHeight="1" x14ac:dyDescent="0.15">
      <c r="A7" s="132" t="s">
        <v>16</v>
      </c>
      <c r="B7" s="133"/>
      <c r="C7" s="100" t="s">
        <v>24</v>
      </c>
      <c r="D7" s="101"/>
      <c r="E7" s="101"/>
      <c r="F7" s="102"/>
      <c r="H7" s="97"/>
      <c r="I7" s="97"/>
      <c r="J7" s="97"/>
      <c r="K7" s="97"/>
      <c r="L7" s="98"/>
      <c r="M7" s="98"/>
      <c r="N7" s="98"/>
      <c r="O7" s="98"/>
      <c r="P7" s="99"/>
      <c r="Q7" s="99"/>
      <c r="R7" s="99"/>
      <c r="S7" s="99"/>
      <c r="T7" s="97"/>
      <c r="U7" s="97"/>
      <c r="V7" s="97"/>
      <c r="W7" s="97"/>
      <c r="X7" s="97"/>
    </row>
    <row r="8" spans="1:26" s="28" customFormat="1" ht="24" customHeight="1" thickBot="1" x14ac:dyDescent="0.2">
      <c r="A8" s="134" t="s">
        <v>23</v>
      </c>
      <c r="B8" s="135"/>
      <c r="C8" s="103" t="s">
        <v>32</v>
      </c>
      <c r="D8" s="92"/>
      <c r="E8" s="92"/>
      <c r="F8" s="104"/>
      <c r="G8" s="105"/>
      <c r="H8" s="97"/>
      <c r="I8" s="97"/>
      <c r="J8" s="97"/>
      <c r="K8" s="97"/>
      <c r="L8" s="98"/>
      <c r="M8" s="98"/>
      <c r="N8" s="98"/>
      <c r="O8" s="98"/>
      <c r="P8" s="99"/>
      <c r="Q8" s="99"/>
      <c r="R8" s="99"/>
      <c r="S8" s="99"/>
      <c r="T8" s="97"/>
      <c r="U8" s="97"/>
      <c r="V8" s="97"/>
      <c r="W8" s="97"/>
      <c r="X8" s="97"/>
    </row>
    <row r="9" spans="1:26" ht="24" customHeight="1" x14ac:dyDescent="0.15">
      <c r="A9" s="11"/>
      <c r="B9" s="11"/>
      <c r="C9" s="3"/>
      <c r="D9" s="5"/>
      <c r="E9" s="5"/>
      <c r="F9" s="5"/>
      <c r="H9" s="3"/>
      <c r="I9" s="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4"/>
      <c r="V9" s="4"/>
      <c r="W9" s="4"/>
      <c r="X9" s="4"/>
    </row>
    <row r="10" spans="1:26" ht="24" customHeight="1" thickBot="1" x14ac:dyDescent="0.2">
      <c r="A10" s="8" t="s">
        <v>19</v>
      </c>
      <c r="E10" s="9"/>
      <c r="I10" s="7"/>
      <c r="S10" s="7"/>
    </row>
    <row r="11" spans="1:26" s="28" customFormat="1" ht="24" customHeight="1" thickBot="1" x14ac:dyDescent="0.2">
      <c r="A11" s="93" t="s">
        <v>50</v>
      </c>
      <c r="B11" s="38" t="s">
        <v>51</v>
      </c>
      <c r="C11" s="39"/>
      <c r="D11" s="40"/>
      <c r="E11" s="39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42" t="s">
        <v>4</v>
      </c>
      <c r="S11" s="120"/>
      <c r="T11" s="119" t="s">
        <v>49</v>
      </c>
      <c r="U11" s="119"/>
      <c r="V11" s="119"/>
      <c r="W11" s="120"/>
    </row>
    <row r="12" spans="1:26" s="28" customFormat="1" ht="24" customHeight="1" x14ac:dyDescent="0.15">
      <c r="A12" s="143" t="s">
        <v>5</v>
      </c>
      <c r="B12" s="41" t="s">
        <v>47</v>
      </c>
      <c r="C12" s="42"/>
      <c r="D12" s="43"/>
      <c r="E12" s="44">
        <v>1690.2</v>
      </c>
      <c r="F12" s="45" t="s">
        <v>52</v>
      </c>
      <c r="G12" s="46">
        <v>307.2</v>
      </c>
      <c r="H12" s="47" t="s">
        <v>6</v>
      </c>
      <c r="I12" s="47">
        <v>12</v>
      </c>
      <c r="J12" s="47" t="s">
        <v>11</v>
      </c>
      <c r="K12" s="47">
        <v>10</v>
      </c>
      <c r="L12" s="45" t="s">
        <v>12</v>
      </c>
      <c r="M12" s="42"/>
      <c r="N12" s="42"/>
      <c r="O12" s="42"/>
      <c r="P12" s="42"/>
      <c r="Q12" s="42"/>
      <c r="R12" s="121">
        <f>+E12*G12*I12*10</f>
        <v>62307532.800000004</v>
      </c>
      <c r="S12" s="122"/>
      <c r="T12" s="125" t="s">
        <v>39</v>
      </c>
      <c r="U12" s="107"/>
      <c r="V12" s="107"/>
      <c r="W12" s="108"/>
    </row>
    <row r="13" spans="1:26" s="28" customFormat="1" ht="24" customHeight="1" x14ac:dyDescent="0.15">
      <c r="A13" s="144"/>
      <c r="B13" s="48" t="s">
        <v>46</v>
      </c>
      <c r="C13" s="49"/>
      <c r="D13" s="50"/>
      <c r="E13" s="26" t="s">
        <v>34</v>
      </c>
      <c r="F13" s="51"/>
      <c r="G13" s="25" t="s">
        <v>28</v>
      </c>
      <c r="H13" s="52"/>
      <c r="I13" s="52"/>
      <c r="J13" s="52"/>
      <c r="K13" s="52"/>
      <c r="L13" s="51"/>
      <c r="M13" s="49"/>
      <c r="N13" s="49"/>
      <c r="O13" s="49"/>
      <c r="P13" s="49"/>
      <c r="Q13" s="49"/>
      <c r="R13" s="53"/>
      <c r="S13" s="54"/>
      <c r="T13" s="126"/>
      <c r="U13" s="109"/>
      <c r="V13" s="109"/>
      <c r="W13" s="110"/>
    </row>
    <row r="14" spans="1:26" s="28" customFormat="1" ht="24" customHeight="1" x14ac:dyDescent="0.15">
      <c r="A14" s="144"/>
      <c r="B14" s="146" t="s">
        <v>7</v>
      </c>
      <c r="C14" s="131" t="s">
        <v>0</v>
      </c>
      <c r="D14" s="55" t="s">
        <v>35</v>
      </c>
      <c r="E14" s="56" t="s">
        <v>8</v>
      </c>
      <c r="F14" s="56">
        <v>11.52</v>
      </c>
      <c r="G14" s="57" t="s">
        <v>9</v>
      </c>
      <c r="H14" s="57">
        <v>2.95</v>
      </c>
      <c r="I14" s="57" t="s">
        <v>53</v>
      </c>
      <c r="J14" s="58">
        <v>12024</v>
      </c>
      <c r="K14" s="59" t="s">
        <v>13</v>
      </c>
      <c r="L14" s="60">
        <v>10</v>
      </c>
      <c r="M14" s="57" t="s">
        <v>12</v>
      </c>
      <c r="N14" s="59"/>
      <c r="O14" s="59"/>
      <c r="P14" s="59"/>
      <c r="Q14" s="59"/>
      <c r="R14" s="123">
        <f t="shared" ref="R14" si="0">+(F14+H14)*J14*L14</f>
        <v>1739872.8</v>
      </c>
      <c r="S14" s="124"/>
      <c r="T14" s="126"/>
      <c r="U14" s="109"/>
      <c r="V14" s="109"/>
      <c r="W14" s="110"/>
    </row>
    <row r="15" spans="1:26" s="28" customFormat="1" ht="24" customHeight="1" x14ac:dyDescent="0.15">
      <c r="A15" s="144"/>
      <c r="B15" s="147"/>
      <c r="C15" s="131"/>
      <c r="D15" s="55" t="s">
        <v>2</v>
      </c>
      <c r="E15" s="56" t="s">
        <v>8</v>
      </c>
      <c r="F15" s="56">
        <v>12.47</v>
      </c>
      <c r="G15" s="57" t="s">
        <v>9</v>
      </c>
      <c r="H15" s="57">
        <v>2.95</v>
      </c>
      <c r="I15" s="57" t="s">
        <v>53</v>
      </c>
      <c r="J15" s="58">
        <v>129860</v>
      </c>
      <c r="K15" s="59" t="s">
        <v>13</v>
      </c>
      <c r="L15" s="60">
        <v>10</v>
      </c>
      <c r="M15" s="57" t="s">
        <v>12</v>
      </c>
      <c r="N15" s="59"/>
      <c r="O15" s="59"/>
      <c r="P15" s="59"/>
      <c r="Q15" s="59"/>
      <c r="R15" s="123">
        <f>+(F15+H15)*J15*L15</f>
        <v>20024412</v>
      </c>
      <c r="S15" s="124"/>
      <c r="T15" s="126"/>
      <c r="U15" s="109"/>
      <c r="V15" s="109"/>
      <c r="W15" s="110"/>
    </row>
    <row r="16" spans="1:26" s="28" customFormat="1" ht="24" customHeight="1" x14ac:dyDescent="0.15">
      <c r="A16" s="144"/>
      <c r="B16" s="148"/>
      <c r="C16" s="61" t="s">
        <v>1</v>
      </c>
      <c r="D16" s="55" t="s">
        <v>36</v>
      </c>
      <c r="E16" s="56" t="s">
        <v>8</v>
      </c>
      <c r="F16" s="56">
        <v>11.52</v>
      </c>
      <c r="G16" s="57" t="s">
        <v>9</v>
      </c>
      <c r="H16" s="57">
        <v>2.95</v>
      </c>
      <c r="I16" s="57" t="s">
        <v>53</v>
      </c>
      <c r="J16" s="62">
        <v>206438</v>
      </c>
      <c r="K16" s="59" t="s">
        <v>13</v>
      </c>
      <c r="L16" s="60">
        <v>10</v>
      </c>
      <c r="M16" s="57" t="s">
        <v>12</v>
      </c>
      <c r="N16" s="59"/>
      <c r="O16" s="59"/>
      <c r="P16" s="59"/>
      <c r="Q16" s="59"/>
      <c r="R16" s="123">
        <f>+(F16+H16)*J16*L16</f>
        <v>29871578.599999998</v>
      </c>
      <c r="S16" s="124"/>
      <c r="T16" s="126"/>
      <c r="U16" s="109"/>
      <c r="V16" s="109"/>
      <c r="W16" s="110"/>
    </row>
    <row r="17" spans="1:23" s="28" customFormat="1" ht="24" customHeight="1" x14ac:dyDescent="0.15">
      <c r="A17" s="144"/>
      <c r="B17" s="63"/>
      <c r="C17" s="34"/>
      <c r="D17" s="64"/>
      <c r="E17" s="65"/>
      <c r="F17" s="14" t="s">
        <v>30</v>
      </c>
      <c r="G17" s="5"/>
      <c r="H17" s="5" t="s">
        <v>10</v>
      </c>
      <c r="I17" s="5"/>
      <c r="J17" s="5" t="s">
        <v>20</v>
      </c>
      <c r="K17" s="66"/>
      <c r="L17" s="66"/>
      <c r="M17" s="34"/>
      <c r="N17" s="34"/>
      <c r="O17" s="34"/>
      <c r="P17" s="34"/>
      <c r="Q17" s="34"/>
      <c r="R17" s="67"/>
      <c r="S17" s="68"/>
      <c r="T17" s="126"/>
      <c r="U17" s="109"/>
      <c r="V17" s="109"/>
      <c r="W17" s="110"/>
    </row>
    <row r="18" spans="1:23" s="28" customFormat="1" ht="24" customHeight="1" thickBot="1" x14ac:dyDescent="0.2">
      <c r="A18" s="145"/>
      <c r="B18" s="69" t="s">
        <v>54</v>
      </c>
      <c r="C18" s="70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115">
        <f>SUM(R12:S17)</f>
        <v>113943396.19999999</v>
      </c>
      <c r="S18" s="116"/>
      <c r="T18" s="127"/>
      <c r="U18" s="111"/>
      <c r="V18" s="111"/>
      <c r="W18" s="112"/>
    </row>
    <row r="19" spans="1:23" s="28" customFormat="1" ht="24" customHeight="1" x14ac:dyDescent="0.15">
      <c r="A19" s="153" t="s">
        <v>48</v>
      </c>
      <c r="B19" s="48"/>
      <c r="C19" s="34"/>
      <c r="D19" s="64"/>
      <c r="E19" s="73">
        <v>120</v>
      </c>
      <c r="F19" s="42" t="s">
        <v>45</v>
      </c>
      <c r="G19" s="106">
        <v>20771</v>
      </c>
      <c r="H19" s="42" t="s">
        <v>14</v>
      </c>
      <c r="I19" s="47">
        <v>10</v>
      </c>
      <c r="J19" s="45" t="s">
        <v>12</v>
      </c>
      <c r="K19" s="47"/>
      <c r="L19" s="47"/>
      <c r="M19" s="75"/>
      <c r="N19" s="75"/>
      <c r="O19" s="45"/>
      <c r="P19" s="47"/>
      <c r="Q19" s="76"/>
      <c r="R19" s="128">
        <f>+E19*G19*I19</f>
        <v>24925200</v>
      </c>
      <c r="S19" s="129"/>
      <c r="T19" s="109"/>
      <c r="U19" s="109"/>
      <c r="V19" s="109"/>
      <c r="W19" s="110"/>
    </row>
    <row r="20" spans="1:23" s="28" customFormat="1" ht="24" customHeight="1" thickBot="1" x14ac:dyDescent="0.2">
      <c r="A20" s="154"/>
      <c r="B20" s="48"/>
      <c r="C20" s="34"/>
      <c r="D20" s="64"/>
      <c r="E20" s="15" t="s">
        <v>29</v>
      </c>
      <c r="F20" s="12"/>
      <c r="G20" s="13" t="s">
        <v>21</v>
      </c>
      <c r="H20" s="52"/>
      <c r="I20" s="77"/>
      <c r="J20" s="51"/>
      <c r="K20" s="52"/>
      <c r="L20" s="52"/>
      <c r="M20" s="77"/>
      <c r="N20" s="77"/>
      <c r="O20" s="51"/>
      <c r="P20" s="52"/>
      <c r="Q20" s="51"/>
      <c r="R20" s="128"/>
      <c r="S20" s="129"/>
      <c r="T20" s="109"/>
      <c r="U20" s="109"/>
      <c r="V20" s="109"/>
      <c r="W20" s="110"/>
    </row>
    <row r="21" spans="1:23" s="28" customFormat="1" ht="24" customHeight="1" x14ac:dyDescent="0.15">
      <c r="A21" s="155" t="s">
        <v>15</v>
      </c>
      <c r="B21" s="37">
        <v>5</v>
      </c>
      <c r="C21" s="78" t="s">
        <v>17</v>
      </c>
      <c r="D21" s="79"/>
      <c r="E21" s="80">
        <v>17900</v>
      </c>
      <c r="F21" s="42" t="s">
        <v>44</v>
      </c>
      <c r="G21" s="74"/>
      <c r="H21" s="42" t="s">
        <v>18</v>
      </c>
      <c r="I21" s="47">
        <v>9</v>
      </c>
      <c r="J21" s="45" t="s">
        <v>12</v>
      </c>
      <c r="K21" s="42"/>
      <c r="L21" s="42"/>
      <c r="M21" s="42"/>
      <c r="N21" s="42"/>
      <c r="O21" s="42"/>
      <c r="P21" s="42"/>
      <c r="Q21" s="42"/>
      <c r="R21" s="151">
        <f>+E21*G21*I21</f>
        <v>0</v>
      </c>
      <c r="S21" s="152"/>
      <c r="T21" s="107" t="s">
        <v>42</v>
      </c>
      <c r="U21" s="107"/>
      <c r="V21" s="107"/>
      <c r="W21" s="108"/>
    </row>
    <row r="22" spans="1:23" s="28" customFormat="1" ht="24" customHeight="1" x14ac:dyDescent="0.15">
      <c r="A22" s="156"/>
      <c r="B22" s="63">
        <v>7.5</v>
      </c>
      <c r="C22" s="30" t="s">
        <v>17</v>
      </c>
      <c r="D22" s="81"/>
      <c r="E22" s="35">
        <v>27900</v>
      </c>
      <c r="F22" s="34" t="s">
        <v>44</v>
      </c>
      <c r="G22" s="82"/>
      <c r="H22" s="34" t="s">
        <v>18</v>
      </c>
      <c r="I22" s="83">
        <v>9</v>
      </c>
      <c r="J22" s="66" t="s">
        <v>12</v>
      </c>
      <c r="K22" s="34"/>
      <c r="L22" s="34"/>
      <c r="M22" s="34"/>
      <c r="N22" s="34"/>
      <c r="O22" s="34"/>
      <c r="P22" s="34"/>
      <c r="Q22" s="34"/>
      <c r="R22" s="117">
        <f t="shared" ref="R22:R29" si="1">+E22*G22*I22</f>
        <v>0</v>
      </c>
      <c r="S22" s="118"/>
      <c r="T22" s="109"/>
      <c r="U22" s="109"/>
      <c r="V22" s="109"/>
      <c r="W22" s="110"/>
    </row>
    <row r="23" spans="1:23" s="28" customFormat="1" ht="24" customHeight="1" x14ac:dyDescent="0.15">
      <c r="A23" s="156"/>
      <c r="B23" s="63">
        <v>8</v>
      </c>
      <c r="C23" s="30" t="s">
        <v>17</v>
      </c>
      <c r="D23" s="84"/>
      <c r="E23" s="35">
        <v>34200</v>
      </c>
      <c r="F23" s="34" t="s">
        <v>44</v>
      </c>
      <c r="G23" s="82"/>
      <c r="H23" s="34" t="s">
        <v>18</v>
      </c>
      <c r="I23" s="83">
        <v>9</v>
      </c>
      <c r="J23" s="66" t="s">
        <v>12</v>
      </c>
      <c r="K23" s="34"/>
      <c r="L23" s="34"/>
      <c r="M23" s="34"/>
      <c r="N23" s="34"/>
      <c r="O23" s="34"/>
      <c r="P23" s="34"/>
      <c r="Q23" s="34"/>
      <c r="R23" s="117">
        <f t="shared" si="1"/>
        <v>0</v>
      </c>
      <c r="S23" s="118"/>
      <c r="T23" s="109"/>
      <c r="U23" s="109"/>
      <c r="V23" s="109"/>
      <c r="W23" s="110"/>
    </row>
    <row r="24" spans="1:23" s="28" customFormat="1" ht="24" customHeight="1" x14ac:dyDescent="0.15">
      <c r="A24" s="156"/>
      <c r="B24" s="63">
        <v>10</v>
      </c>
      <c r="C24" s="30" t="s">
        <v>17</v>
      </c>
      <c r="D24" s="84"/>
      <c r="E24" s="35">
        <v>34200</v>
      </c>
      <c r="F24" s="34" t="s">
        <v>44</v>
      </c>
      <c r="G24" s="82"/>
      <c r="H24" s="34" t="s">
        <v>18</v>
      </c>
      <c r="I24" s="83">
        <v>9</v>
      </c>
      <c r="J24" s="66" t="s">
        <v>12</v>
      </c>
      <c r="K24" s="34"/>
      <c r="L24" s="34"/>
      <c r="M24" s="34"/>
      <c r="N24" s="34"/>
      <c r="O24" s="34"/>
      <c r="P24" s="34"/>
      <c r="Q24" s="34"/>
      <c r="R24" s="117">
        <f t="shared" si="1"/>
        <v>0</v>
      </c>
      <c r="S24" s="118"/>
      <c r="T24" s="109"/>
      <c r="U24" s="109"/>
      <c r="V24" s="109"/>
      <c r="W24" s="110"/>
    </row>
    <row r="25" spans="1:23" s="28" customFormat="1" ht="24" customHeight="1" x14ac:dyDescent="0.15">
      <c r="A25" s="156"/>
      <c r="B25" s="63">
        <v>13</v>
      </c>
      <c r="C25" s="30" t="s">
        <v>17</v>
      </c>
      <c r="D25" s="84"/>
      <c r="E25" s="35">
        <v>36900</v>
      </c>
      <c r="F25" s="34" t="s">
        <v>44</v>
      </c>
      <c r="G25" s="82"/>
      <c r="H25" s="34" t="s">
        <v>18</v>
      </c>
      <c r="I25" s="83">
        <v>9</v>
      </c>
      <c r="J25" s="66" t="s">
        <v>12</v>
      </c>
      <c r="K25" s="34"/>
      <c r="L25" s="34"/>
      <c r="M25" s="34"/>
      <c r="N25" s="34"/>
      <c r="O25" s="34"/>
      <c r="P25" s="34"/>
      <c r="Q25" s="34"/>
      <c r="R25" s="117">
        <f t="shared" si="1"/>
        <v>0</v>
      </c>
      <c r="S25" s="118"/>
      <c r="T25" s="109"/>
      <c r="U25" s="109"/>
      <c r="V25" s="109"/>
      <c r="W25" s="110"/>
    </row>
    <row r="26" spans="1:23" s="28" customFormat="1" ht="24" customHeight="1" x14ac:dyDescent="0.15">
      <c r="A26" s="156"/>
      <c r="B26" s="63">
        <v>16</v>
      </c>
      <c r="C26" s="30" t="s">
        <v>17</v>
      </c>
      <c r="D26" s="84"/>
      <c r="E26" s="35">
        <v>39600</v>
      </c>
      <c r="F26" s="34" t="s">
        <v>44</v>
      </c>
      <c r="G26" s="82"/>
      <c r="H26" s="34" t="s">
        <v>18</v>
      </c>
      <c r="I26" s="83">
        <v>9</v>
      </c>
      <c r="J26" s="66" t="s">
        <v>12</v>
      </c>
      <c r="K26" s="34"/>
      <c r="L26" s="34"/>
      <c r="M26" s="34"/>
      <c r="N26" s="34"/>
      <c r="O26" s="34"/>
      <c r="P26" s="34"/>
      <c r="Q26" s="34"/>
      <c r="R26" s="117">
        <f t="shared" si="1"/>
        <v>0</v>
      </c>
      <c r="S26" s="118"/>
      <c r="T26" s="109"/>
      <c r="U26" s="109"/>
      <c r="V26" s="109"/>
      <c r="W26" s="110"/>
    </row>
    <row r="27" spans="1:23" s="28" customFormat="1" ht="24" customHeight="1" x14ac:dyDescent="0.15">
      <c r="A27" s="156"/>
      <c r="B27" s="63">
        <v>20</v>
      </c>
      <c r="C27" s="30" t="s">
        <v>17</v>
      </c>
      <c r="D27" s="84"/>
      <c r="E27" s="35">
        <v>39600</v>
      </c>
      <c r="F27" s="34" t="s">
        <v>44</v>
      </c>
      <c r="G27" s="82"/>
      <c r="H27" s="34" t="s">
        <v>18</v>
      </c>
      <c r="I27" s="83">
        <v>9</v>
      </c>
      <c r="J27" s="66" t="s">
        <v>12</v>
      </c>
      <c r="K27" s="34"/>
      <c r="L27" s="34"/>
      <c r="M27" s="34"/>
      <c r="N27" s="34"/>
      <c r="O27" s="34"/>
      <c r="P27" s="34"/>
      <c r="Q27" s="34"/>
      <c r="R27" s="117">
        <f t="shared" si="1"/>
        <v>0</v>
      </c>
      <c r="S27" s="118"/>
      <c r="T27" s="109"/>
      <c r="U27" s="109"/>
      <c r="V27" s="109"/>
      <c r="W27" s="110"/>
    </row>
    <row r="28" spans="1:23" s="28" customFormat="1" ht="24" customHeight="1" x14ac:dyDescent="0.15">
      <c r="A28" s="156"/>
      <c r="B28" s="63">
        <v>25</v>
      </c>
      <c r="C28" s="30" t="s">
        <v>17</v>
      </c>
      <c r="D28" s="84"/>
      <c r="E28" s="35">
        <v>41400</v>
      </c>
      <c r="F28" s="34" t="s">
        <v>44</v>
      </c>
      <c r="G28" s="82">
        <v>1</v>
      </c>
      <c r="H28" s="34" t="s">
        <v>18</v>
      </c>
      <c r="I28" s="83">
        <v>9</v>
      </c>
      <c r="J28" s="66" t="s">
        <v>12</v>
      </c>
      <c r="K28" s="34"/>
      <c r="L28" s="34"/>
      <c r="M28" s="34"/>
      <c r="N28" s="34"/>
      <c r="O28" s="34"/>
      <c r="P28" s="34"/>
      <c r="Q28" s="34"/>
      <c r="R28" s="117">
        <f t="shared" si="1"/>
        <v>372600</v>
      </c>
      <c r="S28" s="118"/>
      <c r="T28" s="109"/>
      <c r="U28" s="109"/>
      <c r="V28" s="109"/>
      <c r="W28" s="110"/>
    </row>
    <row r="29" spans="1:23" s="28" customFormat="1" ht="24" customHeight="1" x14ac:dyDescent="0.15">
      <c r="A29" s="156"/>
      <c r="B29" s="63">
        <v>30</v>
      </c>
      <c r="C29" s="30" t="s">
        <v>17</v>
      </c>
      <c r="D29" s="84"/>
      <c r="E29" s="35">
        <v>41400</v>
      </c>
      <c r="F29" s="34" t="s">
        <v>44</v>
      </c>
      <c r="G29" s="82">
        <v>4</v>
      </c>
      <c r="H29" s="34" t="s">
        <v>18</v>
      </c>
      <c r="I29" s="83">
        <v>9</v>
      </c>
      <c r="J29" s="66" t="s">
        <v>12</v>
      </c>
      <c r="K29" s="34"/>
      <c r="L29" s="34"/>
      <c r="M29" s="34"/>
      <c r="N29" s="34"/>
      <c r="O29" s="34"/>
      <c r="P29" s="34"/>
      <c r="Q29" s="34"/>
      <c r="R29" s="117">
        <f t="shared" si="1"/>
        <v>1490400</v>
      </c>
      <c r="S29" s="118"/>
      <c r="T29" s="109"/>
      <c r="U29" s="109"/>
      <c r="V29" s="109"/>
      <c r="W29" s="110"/>
    </row>
    <row r="30" spans="1:23" s="28" customFormat="1" ht="24" customHeight="1" x14ac:dyDescent="0.15">
      <c r="A30" s="156"/>
      <c r="B30" s="85"/>
      <c r="C30" s="86"/>
      <c r="D30" s="87"/>
      <c r="E30" s="36" t="s">
        <v>41</v>
      </c>
      <c r="F30" s="22"/>
      <c r="G30" s="22" t="s">
        <v>40</v>
      </c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113"/>
      <c r="S30" s="114"/>
      <c r="T30" s="109"/>
      <c r="U30" s="109"/>
      <c r="V30" s="109"/>
      <c r="W30" s="110"/>
    </row>
    <row r="31" spans="1:23" s="28" customFormat="1" ht="24" customHeight="1" thickBot="1" x14ac:dyDescent="0.2">
      <c r="A31" s="157"/>
      <c r="B31" s="69" t="s">
        <v>54</v>
      </c>
      <c r="C31" s="70"/>
      <c r="D31" s="71"/>
      <c r="E31" s="90"/>
      <c r="F31" s="91"/>
      <c r="G31" s="92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115">
        <f>SUM(R21:S30)</f>
        <v>1863000</v>
      </c>
      <c r="S31" s="116"/>
      <c r="T31" s="111"/>
      <c r="U31" s="111"/>
      <c r="V31" s="111"/>
      <c r="W31" s="112"/>
    </row>
    <row r="32" spans="1:23" ht="24" customHeight="1" thickBot="1" x14ac:dyDescent="0.2">
      <c r="B32" s="10"/>
      <c r="O32" s="139" t="s">
        <v>22</v>
      </c>
      <c r="P32" s="140"/>
      <c r="Q32" s="141"/>
      <c r="R32" s="149">
        <f>+R18+R19+R31</f>
        <v>140731596.19999999</v>
      </c>
      <c r="S32" s="150"/>
      <c r="T32" s="20"/>
      <c r="U32" s="20"/>
      <c r="V32" s="20"/>
      <c r="W32" s="21"/>
    </row>
    <row r="33" spans="1:23" s="28" customFormat="1" ht="14.25" customHeight="1" x14ac:dyDescent="0.15">
      <c r="A33" s="27"/>
      <c r="B33" s="27" t="s">
        <v>37</v>
      </c>
      <c r="W33" s="29"/>
    </row>
    <row r="34" spans="1:23" s="28" customFormat="1" ht="12.95" customHeight="1" x14ac:dyDescent="0.15">
      <c r="A34" s="30"/>
      <c r="B34" s="30" t="s">
        <v>38</v>
      </c>
      <c r="C34" s="31"/>
      <c r="D34" s="30"/>
      <c r="E34" s="32"/>
      <c r="F34" s="30"/>
      <c r="G34" s="32"/>
      <c r="H34" s="33"/>
      <c r="I34" s="31"/>
      <c r="J34" s="30"/>
      <c r="K34" s="32"/>
      <c r="L34" s="32"/>
      <c r="M34" s="32"/>
      <c r="N34" s="32"/>
      <c r="O34" s="32"/>
      <c r="P34" s="32"/>
      <c r="Q34" s="32"/>
    </row>
    <row r="35" spans="1:23" s="28" customFormat="1" ht="12.95" customHeight="1" x14ac:dyDescent="0.15">
      <c r="A35" s="30"/>
      <c r="B35" s="30" t="s">
        <v>43</v>
      </c>
      <c r="C35" s="31"/>
      <c r="D35" s="30"/>
      <c r="E35" s="32"/>
      <c r="F35" s="30"/>
      <c r="G35" s="32"/>
      <c r="H35" s="33"/>
      <c r="I35" s="31"/>
      <c r="J35" s="30"/>
      <c r="K35" s="32"/>
      <c r="L35" s="32"/>
      <c r="M35" s="32"/>
      <c r="N35" s="32"/>
      <c r="O35" s="32"/>
      <c r="P35" s="32"/>
      <c r="Q35" s="32"/>
    </row>
  </sheetData>
  <mergeCells count="34">
    <mergeCell ref="O32:Q32"/>
    <mergeCell ref="R18:S18"/>
    <mergeCell ref="R11:S11"/>
    <mergeCell ref="A12:A18"/>
    <mergeCell ref="B14:B16"/>
    <mergeCell ref="R16:S16"/>
    <mergeCell ref="R32:S32"/>
    <mergeCell ref="R24:S24"/>
    <mergeCell ref="R21:S21"/>
    <mergeCell ref="R22:S22"/>
    <mergeCell ref="A19:A20"/>
    <mergeCell ref="A21:A31"/>
    <mergeCell ref="P3:R3"/>
    <mergeCell ref="C14:C15"/>
    <mergeCell ref="A7:B7"/>
    <mergeCell ref="A8:B8"/>
    <mergeCell ref="H3:K3"/>
    <mergeCell ref="A6:B6"/>
    <mergeCell ref="R15:S15"/>
    <mergeCell ref="T11:W11"/>
    <mergeCell ref="R12:S12"/>
    <mergeCell ref="R14:S14"/>
    <mergeCell ref="T12:W18"/>
    <mergeCell ref="T19:W20"/>
    <mergeCell ref="R19:S20"/>
    <mergeCell ref="T21:W31"/>
    <mergeCell ref="R30:S30"/>
    <mergeCell ref="R31:S31"/>
    <mergeCell ref="R23:S23"/>
    <mergeCell ref="R25:S25"/>
    <mergeCell ref="R26:S26"/>
    <mergeCell ref="R27:S27"/>
    <mergeCell ref="R28:S28"/>
    <mergeCell ref="R29:S29"/>
  </mergeCells>
  <phoneticPr fontId="3"/>
  <pageMargins left="0.59055118110236227" right="0.59055118110236227" top="0.59055118110236227" bottom="0.59055118110236227" header="0.51181102362204722" footer="0.51181102362204722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Zeros="0" tabSelected="1" view="pageBreakPreview" zoomScaleSheetLayoutView="100" workbookViewId="0">
      <selection activeCell="L7" sqref="L7"/>
    </sheetView>
  </sheetViews>
  <sheetFormatPr defaultColWidth="7.625" defaultRowHeight="12.95" customHeight="1" x14ac:dyDescent="0.15"/>
  <cols>
    <col min="1" max="1" width="9.375" style="2" customWidth="1"/>
    <col min="2" max="2" width="7.5" style="1" customWidth="1"/>
    <col min="3" max="3" width="5.25" style="1" customWidth="1"/>
    <col min="4" max="6" width="8.125" style="1" customWidth="1"/>
    <col min="7" max="7" width="6.75" style="1" customWidth="1"/>
    <col min="8" max="8" width="7.375" style="1" customWidth="1"/>
    <col min="9" max="10" width="8.125" style="1" customWidth="1"/>
    <col min="11" max="12" width="7.25" style="1" customWidth="1"/>
    <col min="13" max="16" width="8.125" style="1" customWidth="1"/>
    <col min="17" max="17" width="6.25" style="1" customWidth="1"/>
    <col min="18" max="19" width="6.875" style="1" customWidth="1"/>
    <col min="20" max="24" width="8.125" style="1" customWidth="1"/>
    <col min="25" max="26" width="7.125" style="1" customWidth="1"/>
    <col min="27" max="16384" width="7.625" style="1"/>
  </cols>
  <sheetData>
    <row r="1" spans="1:26" ht="18.75" customHeight="1" x14ac:dyDescent="0.15">
      <c r="A1" s="8" t="s">
        <v>27</v>
      </c>
      <c r="W1" s="23" t="s">
        <v>26</v>
      </c>
    </row>
    <row r="3" spans="1:26" s="18" customFormat="1" ht="15" customHeight="1" x14ac:dyDescent="0.15">
      <c r="A3" s="8" t="s">
        <v>31</v>
      </c>
      <c r="B3" s="17"/>
      <c r="C3" s="17"/>
      <c r="D3" s="17"/>
      <c r="E3" s="24"/>
      <c r="F3" s="24"/>
      <c r="G3" s="5"/>
      <c r="H3" s="136"/>
      <c r="I3" s="136"/>
      <c r="J3" s="136"/>
      <c r="K3" s="136"/>
      <c r="M3" s="17"/>
      <c r="N3" s="17"/>
      <c r="O3" s="17"/>
      <c r="P3" s="130"/>
      <c r="Q3" s="130"/>
      <c r="R3" s="130"/>
      <c r="S3" s="17"/>
      <c r="W3" s="19"/>
      <c r="Z3" s="19"/>
    </row>
    <row r="4" spans="1:26" s="6" customFormat="1" ht="14.25" customHeight="1" x14ac:dyDescent="0.15">
      <c r="A4" s="5"/>
      <c r="B4" s="5"/>
      <c r="C4" s="3"/>
      <c r="D4" s="5"/>
      <c r="E4" s="5"/>
      <c r="F4" s="5"/>
      <c r="H4" s="3"/>
      <c r="I4" s="3"/>
      <c r="J4" s="5"/>
      <c r="K4" s="5"/>
      <c r="L4" s="5"/>
      <c r="M4" s="5"/>
      <c r="N4" s="5"/>
      <c r="O4" s="5"/>
      <c r="P4" s="5"/>
      <c r="Q4" s="5"/>
      <c r="R4" s="4"/>
      <c r="S4" s="4"/>
      <c r="T4" s="4"/>
    </row>
    <row r="5" spans="1:26" ht="24" customHeight="1" thickBot="1" x14ac:dyDescent="0.2">
      <c r="A5" s="8" t="s">
        <v>25</v>
      </c>
      <c r="D5" s="7"/>
      <c r="H5" s="2"/>
    </row>
    <row r="6" spans="1:26" s="28" customFormat="1" ht="24" customHeight="1" x14ac:dyDescent="0.15">
      <c r="A6" s="137" t="s">
        <v>5</v>
      </c>
      <c r="B6" s="138"/>
      <c r="C6" s="94" t="s">
        <v>33</v>
      </c>
      <c r="D6" s="95"/>
      <c r="E6" s="95"/>
      <c r="F6" s="96"/>
      <c r="H6" s="97"/>
      <c r="I6" s="97"/>
      <c r="J6" s="97"/>
      <c r="K6" s="97"/>
      <c r="L6" s="98"/>
      <c r="M6" s="98"/>
      <c r="N6" s="98"/>
      <c r="O6" s="98"/>
      <c r="P6" s="99"/>
      <c r="Q6" s="99"/>
      <c r="R6" s="99"/>
      <c r="S6" s="99"/>
      <c r="T6" s="97"/>
      <c r="U6" s="97"/>
      <c r="V6" s="97"/>
      <c r="W6" s="97"/>
      <c r="X6" s="97"/>
    </row>
    <row r="7" spans="1:26" s="28" customFormat="1" ht="24" customHeight="1" x14ac:dyDescent="0.15">
      <c r="A7" s="132" t="s">
        <v>16</v>
      </c>
      <c r="B7" s="133"/>
      <c r="C7" s="100" t="s">
        <v>24</v>
      </c>
      <c r="D7" s="101"/>
      <c r="E7" s="101"/>
      <c r="F7" s="102"/>
      <c r="H7" s="97"/>
      <c r="I7" s="97"/>
      <c r="J7" s="97"/>
      <c r="K7" s="97"/>
      <c r="L7" s="98"/>
      <c r="M7" s="98"/>
      <c r="N7" s="98"/>
      <c r="O7" s="98"/>
      <c r="P7" s="99"/>
      <c r="Q7" s="99"/>
      <c r="R7" s="99"/>
      <c r="S7" s="99"/>
      <c r="T7" s="97"/>
      <c r="U7" s="97"/>
      <c r="V7" s="97"/>
      <c r="W7" s="97"/>
      <c r="X7" s="97"/>
    </row>
    <row r="8" spans="1:26" s="28" customFormat="1" ht="24" customHeight="1" thickBot="1" x14ac:dyDescent="0.2">
      <c r="A8" s="134" t="s">
        <v>23</v>
      </c>
      <c r="B8" s="135"/>
      <c r="C8" s="103" t="s">
        <v>32</v>
      </c>
      <c r="D8" s="92"/>
      <c r="E8" s="92"/>
      <c r="F8" s="104"/>
      <c r="G8" s="105"/>
      <c r="H8" s="97"/>
      <c r="I8" s="97"/>
      <c r="J8" s="97"/>
      <c r="K8" s="97"/>
      <c r="L8" s="98"/>
      <c r="M8" s="98"/>
      <c r="N8" s="98"/>
      <c r="O8" s="98"/>
      <c r="P8" s="99"/>
      <c r="Q8" s="99"/>
      <c r="R8" s="99"/>
      <c r="S8" s="99"/>
      <c r="T8" s="97"/>
      <c r="U8" s="97"/>
      <c r="V8" s="97"/>
      <c r="W8" s="97"/>
      <c r="X8" s="97"/>
    </row>
    <row r="9" spans="1:26" ht="24" customHeight="1" x14ac:dyDescent="0.15">
      <c r="A9" s="24"/>
      <c r="B9" s="24"/>
      <c r="C9" s="3"/>
      <c r="D9" s="5"/>
      <c r="E9" s="5"/>
      <c r="F9" s="5"/>
      <c r="H9" s="3"/>
      <c r="I9" s="3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4"/>
      <c r="V9" s="4"/>
      <c r="W9" s="4"/>
      <c r="X9" s="4"/>
    </row>
    <row r="10" spans="1:26" ht="24" customHeight="1" thickBot="1" x14ac:dyDescent="0.2">
      <c r="A10" s="8" t="s">
        <v>19</v>
      </c>
      <c r="E10" s="9"/>
      <c r="I10" s="7"/>
      <c r="S10" s="7"/>
    </row>
    <row r="11" spans="1:26" s="28" customFormat="1" ht="24" customHeight="1" thickBot="1" x14ac:dyDescent="0.2">
      <c r="A11" s="93" t="s">
        <v>50</v>
      </c>
      <c r="B11" s="38" t="s">
        <v>51</v>
      </c>
      <c r="C11" s="39"/>
      <c r="D11" s="40"/>
      <c r="E11" s="39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142" t="s">
        <v>4</v>
      </c>
      <c r="S11" s="120"/>
      <c r="T11" s="119" t="s">
        <v>49</v>
      </c>
      <c r="U11" s="119"/>
      <c r="V11" s="119"/>
      <c r="W11" s="120"/>
    </row>
    <row r="12" spans="1:26" s="28" customFormat="1" ht="24" customHeight="1" x14ac:dyDescent="0.15">
      <c r="A12" s="143" t="s">
        <v>5</v>
      </c>
      <c r="B12" s="41" t="s">
        <v>47</v>
      </c>
      <c r="C12" s="42"/>
      <c r="D12" s="43"/>
      <c r="E12" s="44">
        <v>1690.2</v>
      </c>
      <c r="F12" s="45" t="s">
        <v>52</v>
      </c>
      <c r="G12" s="106"/>
      <c r="H12" s="47" t="s">
        <v>6</v>
      </c>
      <c r="I12" s="47">
        <v>12</v>
      </c>
      <c r="J12" s="47" t="s">
        <v>11</v>
      </c>
      <c r="K12" s="47">
        <v>10</v>
      </c>
      <c r="L12" s="45" t="s">
        <v>12</v>
      </c>
      <c r="M12" s="42"/>
      <c r="N12" s="42"/>
      <c r="O12" s="42"/>
      <c r="P12" s="42"/>
      <c r="Q12" s="42"/>
      <c r="R12" s="121">
        <f>+E12*G12*I12*10</f>
        <v>0</v>
      </c>
      <c r="S12" s="122"/>
      <c r="T12" s="125" t="s">
        <v>39</v>
      </c>
      <c r="U12" s="107"/>
      <c r="V12" s="107"/>
      <c r="W12" s="108"/>
    </row>
    <row r="13" spans="1:26" s="28" customFormat="1" ht="24" customHeight="1" x14ac:dyDescent="0.15">
      <c r="A13" s="144"/>
      <c r="B13" s="48" t="s">
        <v>46</v>
      </c>
      <c r="C13" s="49"/>
      <c r="D13" s="50"/>
      <c r="E13" s="26" t="s">
        <v>34</v>
      </c>
      <c r="F13" s="51"/>
      <c r="G13" s="25" t="s">
        <v>28</v>
      </c>
      <c r="H13" s="52"/>
      <c r="I13" s="52"/>
      <c r="J13" s="52"/>
      <c r="K13" s="52"/>
      <c r="L13" s="51"/>
      <c r="M13" s="49"/>
      <c r="N13" s="49"/>
      <c r="O13" s="49"/>
      <c r="P13" s="49"/>
      <c r="Q13" s="49"/>
      <c r="R13" s="53"/>
      <c r="S13" s="54"/>
      <c r="T13" s="126"/>
      <c r="U13" s="109"/>
      <c r="V13" s="109"/>
      <c r="W13" s="110"/>
    </row>
    <row r="14" spans="1:26" s="28" customFormat="1" ht="24" customHeight="1" x14ac:dyDescent="0.15">
      <c r="A14" s="144"/>
      <c r="B14" s="146" t="s">
        <v>7</v>
      </c>
      <c r="C14" s="131" t="s">
        <v>0</v>
      </c>
      <c r="D14" s="55" t="s">
        <v>35</v>
      </c>
      <c r="E14" s="56" t="s">
        <v>8</v>
      </c>
      <c r="F14" s="56">
        <v>11.52</v>
      </c>
      <c r="G14" s="57" t="s">
        <v>9</v>
      </c>
      <c r="H14" s="57">
        <v>2.95</v>
      </c>
      <c r="I14" s="57" t="s">
        <v>53</v>
      </c>
      <c r="J14" s="58"/>
      <c r="K14" s="59" t="s">
        <v>13</v>
      </c>
      <c r="L14" s="60">
        <v>10</v>
      </c>
      <c r="M14" s="57" t="s">
        <v>12</v>
      </c>
      <c r="N14" s="59"/>
      <c r="O14" s="59"/>
      <c r="P14" s="59"/>
      <c r="Q14" s="59"/>
      <c r="R14" s="123">
        <f t="shared" ref="R14" si="0">+(F14+H14)*J14*L14</f>
        <v>0</v>
      </c>
      <c r="S14" s="124"/>
      <c r="T14" s="126"/>
      <c r="U14" s="109"/>
      <c r="V14" s="109"/>
      <c r="W14" s="110"/>
    </row>
    <row r="15" spans="1:26" s="28" customFormat="1" ht="24" customHeight="1" x14ac:dyDescent="0.15">
      <c r="A15" s="144"/>
      <c r="B15" s="147"/>
      <c r="C15" s="131"/>
      <c r="D15" s="55" t="s">
        <v>2</v>
      </c>
      <c r="E15" s="56" t="s">
        <v>8</v>
      </c>
      <c r="F15" s="56">
        <v>12.47</v>
      </c>
      <c r="G15" s="57" t="s">
        <v>9</v>
      </c>
      <c r="H15" s="57">
        <v>2.95</v>
      </c>
      <c r="I15" s="57" t="s">
        <v>53</v>
      </c>
      <c r="J15" s="58"/>
      <c r="K15" s="59" t="s">
        <v>13</v>
      </c>
      <c r="L15" s="60">
        <v>10</v>
      </c>
      <c r="M15" s="57" t="s">
        <v>12</v>
      </c>
      <c r="N15" s="59"/>
      <c r="O15" s="59"/>
      <c r="P15" s="59"/>
      <c r="Q15" s="59"/>
      <c r="R15" s="123">
        <f>+(F15+H15)*J15*L15</f>
        <v>0</v>
      </c>
      <c r="S15" s="124"/>
      <c r="T15" s="126"/>
      <c r="U15" s="109"/>
      <c r="V15" s="109"/>
      <c r="W15" s="110"/>
    </row>
    <row r="16" spans="1:26" s="28" customFormat="1" ht="24" customHeight="1" x14ac:dyDescent="0.15">
      <c r="A16" s="144"/>
      <c r="B16" s="148"/>
      <c r="C16" s="61" t="s">
        <v>1</v>
      </c>
      <c r="D16" s="55" t="s">
        <v>36</v>
      </c>
      <c r="E16" s="56" t="s">
        <v>8</v>
      </c>
      <c r="F16" s="56">
        <v>11.52</v>
      </c>
      <c r="G16" s="57" t="s">
        <v>9</v>
      </c>
      <c r="H16" s="57">
        <v>2.95</v>
      </c>
      <c r="I16" s="57" t="s">
        <v>53</v>
      </c>
      <c r="J16" s="62"/>
      <c r="K16" s="59" t="s">
        <v>13</v>
      </c>
      <c r="L16" s="60">
        <v>10</v>
      </c>
      <c r="M16" s="57" t="s">
        <v>12</v>
      </c>
      <c r="N16" s="59"/>
      <c r="O16" s="59"/>
      <c r="P16" s="59"/>
      <c r="Q16" s="59"/>
      <c r="R16" s="123">
        <f>+(F16+H16)*J16*L16</f>
        <v>0</v>
      </c>
      <c r="S16" s="124"/>
      <c r="T16" s="126"/>
      <c r="U16" s="109"/>
      <c r="V16" s="109"/>
      <c r="W16" s="110"/>
    </row>
    <row r="17" spans="1:23" s="28" customFormat="1" ht="24" customHeight="1" x14ac:dyDescent="0.15">
      <c r="A17" s="144"/>
      <c r="B17" s="63"/>
      <c r="C17" s="34"/>
      <c r="D17" s="64"/>
      <c r="E17" s="65"/>
      <c r="F17" s="14" t="s">
        <v>30</v>
      </c>
      <c r="G17" s="5"/>
      <c r="H17" s="5" t="s">
        <v>10</v>
      </c>
      <c r="I17" s="5"/>
      <c r="J17" s="5" t="s">
        <v>20</v>
      </c>
      <c r="K17" s="66"/>
      <c r="L17" s="66"/>
      <c r="M17" s="34"/>
      <c r="N17" s="34"/>
      <c r="O17" s="34"/>
      <c r="P17" s="34"/>
      <c r="Q17" s="34"/>
      <c r="R17" s="67"/>
      <c r="S17" s="68"/>
      <c r="T17" s="126"/>
      <c r="U17" s="109"/>
      <c r="V17" s="109"/>
      <c r="W17" s="110"/>
    </row>
    <row r="18" spans="1:23" s="28" customFormat="1" ht="24" customHeight="1" thickBot="1" x14ac:dyDescent="0.2">
      <c r="A18" s="145"/>
      <c r="B18" s="69" t="s">
        <v>54</v>
      </c>
      <c r="C18" s="70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115">
        <f>SUM(R12:S17)</f>
        <v>0</v>
      </c>
      <c r="S18" s="116"/>
      <c r="T18" s="127"/>
      <c r="U18" s="111"/>
      <c r="V18" s="111"/>
      <c r="W18" s="112"/>
    </row>
    <row r="19" spans="1:23" s="28" customFormat="1" ht="24" customHeight="1" x14ac:dyDescent="0.15">
      <c r="A19" s="153" t="s">
        <v>48</v>
      </c>
      <c r="B19" s="48"/>
      <c r="C19" s="34"/>
      <c r="D19" s="64"/>
      <c r="E19" s="73">
        <v>120</v>
      </c>
      <c r="F19" s="42" t="s">
        <v>45</v>
      </c>
      <c r="G19" s="74"/>
      <c r="H19" s="42" t="s">
        <v>14</v>
      </c>
      <c r="I19" s="47">
        <v>10</v>
      </c>
      <c r="J19" s="45" t="s">
        <v>12</v>
      </c>
      <c r="K19" s="47"/>
      <c r="L19" s="47"/>
      <c r="M19" s="75"/>
      <c r="N19" s="75"/>
      <c r="O19" s="45"/>
      <c r="P19" s="47"/>
      <c r="Q19" s="76"/>
      <c r="R19" s="128">
        <f>+E19*G19*I19</f>
        <v>0</v>
      </c>
      <c r="S19" s="129"/>
      <c r="T19" s="109"/>
      <c r="U19" s="109"/>
      <c r="V19" s="109"/>
      <c r="W19" s="110"/>
    </row>
    <row r="20" spans="1:23" s="28" customFormat="1" ht="24" customHeight="1" thickBot="1" x14ac:dyDescent="0.2">
      <c r="A20" s="154"/>
      <c r="B20" s="48"/>
      <c r="C20" s="34"/>
      <c r="D20" s="64"/>
      <c r="E20" s="15" t="s">
        <v>29</v>
      </c>
      <c r="F20" s="12"/>
      <c r="G20" s="13" t="s">
        <v>21</v>
      </c>
      <c r="H20" s="52"/>
      <c r="I20" s="77"/>
      <c r="J20" s="51"/>
      <c r="K20" s="52"/>
      <c r="L20" s="52"/>
      <c r="M20" s="77"/>
      <c r="N20" s="77"/>
      <c r="O20" s="51"/>
      <c r="P20" s="52"/>
      <c r="Q20" s="51"/>
      <c r="R20" s="128"/>
      <c r="S20" s="129"/>
      <c r="T20" s="109"/>
      <c r="U20" s="109"/>
      <c r="V20" s="109"/>
      <c r="W20" s="110"/>
    </row>
    <row r="21" spans="1:23" s="28" customFormat="1" ht="24" customHeight="1" x14ac:dyDescent="0.15">
      <c r="A21" s="155" t="s">
        <v>15</v>
      </c>
      <c r="B21" s="37">
        <v>5</v>
      </c>
      <c r="C21" s="78" t="s">
        <v>17</v>
      </c>
      <c r="D21" s="79"/>
      <c r="E21" s="80">
        <v>17900</v>
      </c>
      <c r="F21" s="42" t="s">
        <v>44</v>
      </c>
      <c r="G21" s="74"/>
      <c r="H21" s="42" t="s">
        <v>18</v>
      </c>
      <c r="I21" s="47">
        <v>9</v>
      </c>
      <c r="J21" s="45" t="s">
        <v>12</v>
      </c>
      <c r="K21" s="42"/>
      <c r="L21" s="42"/>
      <c r="M21" s="42"/>
      <c r="N21" s="42"/>
      <c r="O21" s="42"/>
      <c r="P21" s="42"/>
      <c r="Q21" s="42"/>
      <c r="R21" s="151">
        <f>+E21*G21*I21</f>
        <v>0</v>
      </c>
      <c r="S21" s="152"/>
      <c r="T21" s="107" t="s">
        <v>42</v>
      </c>
      <c r="U21" s="107"/>
      <c r="V21" s="107"/>
      <c r="W21" s="108"/>
    </row>
    <row r="22" spans="1:23" s="28" customFormat="1" ht="24" customHeight="1" x14ac:dyDescent="0.15">
      <c r="A22" s="156"/>
      <c r="B22" s="63">
        <v>7.5</v>
      </c>
      <c r="C22" s="30" t="s">
        <v>17</v>
      </c>
      <c r="D22" s="81"/>
      <c r="E22" s="35">
        <v>27900</v>
      </c>
      <c r="F22" s="34" t="s">
        <v>44</v>
      </c>
      <c r="G22" s="82"/>
      <c r="H22" s="34" t="s">
        <v>18</v>
      </c>
      <c r="I22" s="83">
        <v>9</v>
      </c>
      <c r="J22" s="66" t="s">
        <v>12</v>
      </c>
      <c r="K22" s="34"/>
      <c r="L22" s="34"/>
      <c r="M22" s="34"/>
      <c r="N22" s="34"/>
      <c r="O22" s="34"/>
      <c r="P22" s="34"/>
      <c r="Q22" s="34"/>
      <c r="R22" s="117">
        <f t="shared" ref="R22:R29" si="1">+E22*G22*I22</f>
        <v>0</v>
      </c>
      <c r="S22" s="118"/>
      <c r="T22" s="109"/>
      <c r="U22" s="109"/>
      <c r="V22" s="109"/>
      <c r="W22" s="110"/>
    </row>
    <row r="23" spans="1:23" s="28" customFormat="1" ht="24" customHeight="1" x14ac:dyDescent="0.15">
      <c r="A23" s="156"/>
      <c r="B23" s="63">
        <v>8</v>
      </c>
      <c r="C23" s="30" t="s">
        <v>17</v>
      </c>
      <c r="D23" s="84"/>
      <c r="E23" s="35">
        <v>34200</v>
      </c>
      <c r="F23" s="34" t="s">
        <v>44</v>
      </c>
      <c r="G23" s="82"/>
      <c r="H23" s="34" t="s">
        <v>18</v>
      </c>
      <c r="I23" s="83">
        <v>9</v>
      </c>
      <c r="J23" s="66" t="s">
        <v>12</v>
      </c>
      <c r="K23" s="34"/>
      <c r="L23" s="34"/>
      <c r="M23" s="34"/>
      <c r="N23" s="34"/>
      <c r="O23" s="34"/>
      <c r="P23" s="34"/>
      <c r="Q23" s="34"/>
      <c r="R23" s="117">
        <f t="shared" si="1"/>
        <v>0</v>
      </c>
      <c r="S23" s="118"/>
      <c r="T23" s="109"/>
      <c r="U23" s="109"/>
      <c r="V23" s="109"/>
      <c r="W23" s="110"/>
    </row>
    <row r="24" spans="1:23" s="28" customFormat="1" ht="24" customHeight="1" x14ac:dyDescent="0.15">
      <c r="A24" s="156"/>
      <c r="B24" s="63">
        <v>10</v>
      </c>
      <c r="C24" s="30" t="s">
        <v>17</v>
      </c>
      <c r="D24" s="84"/>
      <c r="E24" s="35">
        <v>34200</v>
      </c>
      <c r="F24" s="34" t="s">
        <v>44</v>
      </c>
      <c r="G24" s="82"/>
      <c r="H24" s="34" t="s">
        <v>18</v>
      </c>
      <c r="I24" s="83">
        <v>9</v>
      </c>
      <c r="J24" s="66" t="s">
        <v>12</v>
      </c>
      <c r="K24" s="34"/>
      <c r="L24" s="34"/>
      <c r="M24" s="34"/>
      <c r="N24" s="34"/>
      <c r="O24" s="34"/>
      <c r="P24" s="34"/>
      <c r="Q24" s="34"/>
      <c r="R24" s="117">
        <f t="shared" si="1"/>
        <v>0</v>
      </c>
      <c r="S24" s="118"/>
      <c r="T24" s="109"/>
      <c r="U24" s="109"/>
      <c r="V24" s="109"/>
      <c r="W24" s="110"/>
    </row>
    <row r="25" spans="1:23" s="28" customFormat="1" ht="24" customHeight="1" x14ac:dyDescent="0.15">
      <c r="A25" s="156"/>
      <c r="B25" s="63">
        <v>13</v>
      </c>
      <c r="C25" s="30" t="s">
        <v>17</v>
      </c>
      <c r="D25" s="84"/>
      <c r="E25" s="35">
        <v>36900</v>
      </c>
      <c r="F25" s="34" t="s">
        <v>44</v>
      </c>
      <c r="G25" s="82"/>
      <c r="H25" s="34" t="s">
        <v>18</v>
      </c>
      <c r="I25" s="83">
        <v>9</v>
      </c>
      <c r="J25" s="66" t="s">
        <v>12</v>
      </c>
      <c r="K25" s="34"/>
      <c r="L25" s="34"/>
      <c r="M25" s="34"/>
      <c r="N25" s="34"/>
      <c r="O25" s="34"/>
      <c r="P25" s="34"/>
      <c r="Q25" s="34"/>
      <c r="R25" s="117">
        <f t="shared" si="1"/>
        <v>0</v>
      </c>
      <c r="S25" s="118"/>
      <c r="T25" s="109"/>
      <c r="U25" s="109"/>
      <c r="V25" s="109"/>
      <c r="W25" s="110"/>
    </row>
    <row r="26" spans="1:23" s="28" customFormat="1" ht="24" customHeight="1" x14ac:dyDescent="0.15">
      <c r="A26" s="156"/>
      <c r="B26" s="63">
        <v>16</v>
      </c>
      <c r="C26" s="30" t="s">
        <v>17</v>
      </c>
      <c r="D26" s="84"/>
      <c r="E26" s="35">
        <v>39600</v>
      </c>
      <c r="F26" s="34" t="s">
        <v>44</v>
      </c>
      <c r="G26" s="82"/>
      <c r="H26" s="34" t="s">
        <v>18</v>
      </c>
      <c r="I26" s="83">
        <v>9</v>
      </c>
      <c r="J26" s="66" t="s">
        <v>12</v>
      </c>
      <c r="K26" s="34"/>
      <c r="L26" s="34"/>
      <c r="M26" s="34"/>
      <c r="N26" s="34"/>
      <c r="O26" s="34"/>
      <c r="P26" s="34"/>
      <c r="Q26" s="34"/>
      <c r="R26" s="117">
        <f t="shared" si="1"/>
        <v>0</v>
      </c>
      <c r="S26" s="118"/>
      <c r="T26" s="109"/>
      <c r="U26" s="109"/>
      <c r="V26" s="109"/>
      <c r="W26" s="110"/>
    </row>
    <row r="27" spans="1:23" s="28" customFormat="1" ht="24" customHeight="1" x14ac:dyDescent="0.15">
      <c r="A27" s="156"/>
      <c r="B27" s="63">
        <v>20</v>
      </c>
      <c r="C27" s="30" t="s">
        <v>17</v>
      </c>
      <c r="D27" s="84"/>
      <c r="E27" s="35">
        <v>39600</v>
      </c>
      <c r="F27" s="34" t="s">
        <v>44</v>
      </c>
      <c r="G27" s="82"/>
      <c r="H27" s="34" t="s">
        <v>18</v>
      </c>
      <c r="I27" s="83">
        <v>9</v>
      </c>
      <c r="J27" s="66" t="s">
        <v>12</v>
      </c>
      <c r="K27" s="34"/>
      <c r="L27" s="34"/>
      <c r="M27" s="34"/>
      <c r="N27" s="34"/>
      <c r="O27" s="34"/>
      <c r="P27" s="34"/>
      <c r="Q27" s="34"/>
      <c r="R27" s="117">
        <f t="shared" si="1"/>
        <v>0</v>
      </c>
      <c r="S27" s="118"/>
      <c r="T27" s="109"/>
      <c r="U27" s="109"/>
      <c r="V27" s="109"/>
      <c r="W27" s="110"/>
    </row>
    <row r="28" spans="1:23" s="28" customFormat="1" ht="24" customHeight="1" x14ac:dyDescent="0.15">
      <c r="A28" s="156"/>
      <c r="B28" s="63">
        <v>25</v>
      </c>
      <c r="C28" s="30" t="s">
        <v>17</v>
      </c>
      <c r="D28" s="84"/>
      <c r="E28" s="35">
        <v>41400</v>
      </c>
      <c r="F28" s="34" t="s">
        <v>44</v>
      </c>
      <c r="G28" s="82"/>
      <c r="H28" s="34" t="s">
        <v>18</v>
      </c>
      <c r="I28" s="83">
        <v>9</v>
      </c>
      <c r="J28" s="66" t="s">
        <v>12</v>
      </c>
      <c r="K28" s="34"/>
      <c r="L28" s="34"/>
      <c r="M28" s="34"/>
      <c r="N28" s="34"/>
      <c r="O28" s="34"/>
      <c r="P28" s="34"/>
      <c r="Q28" s="34"/>
      <c r="R28" s="117">
        <f t="shared" si="1"/>
        <v>0</v>
      </c>
      <c r="S28" s="118"/>
      <c r="T28" s="109"/>
      <c r="U28" s="109"/>
      <c r="V28" s="109"/>
      <c r="W28" s="110"/>
    </row>
    <row r="29" spans="1:23" s="28" customFormat="1" ht="24" customHeight="1" x14ac:dyDescent="0.15">
      <c r="A29" s="156"/>
      <c r="B29" s="63">
        <v>30</v>
      </c>
      <c r="C29" s="30" t="s">
        <v>17</v>
      </c>
      <c r="D29" s="84"/>
      <c r="E29" s="35">
        <v>41400</v>
      </c>
      <c r="F29" s="34" t="s">
        <v>44</v>
      </c>
      <c r="G29" s="82"/>
      <c r="H29" s="34" t="s">
        <v>18</v>
      </c>
      <c r="I29" s="83">
        <v>9</v>
      </c>
      <c r="J29" s="66" t="s">
        <v>12</v>
      </c>
      <c r="K29" s="34"/>
      <c r="L29" s="34"/>
      <c r="M29" s="34"/>
      <c r="N29" s="34"/>
      <c r="O29" s="34"/>
      <c r="P29" s="34"/>
      <c r="Q29" s="34"/>
      <c r="R29" s="117">
        <f t="shared" si="1"/>
        <v>0</v>
      </c>
      <c r="S29" s="118"/>
      <c r="T29" s="109"/>
      <c r="U29" s="109"/>
      <c r="V29" s="109"/>
      <c r="W29" s="110"/>
    </row>
    <row r="30" spans="1:23" s="28" customFormat="1" ht="24" customHeight="1" x14ac:dyDescent="0.15">
      <c r="A30" s="156"/>
      <c r="B30" s="85"/>
      <c r="C30" s="86"/>
      <c r="D30" s="87"/>
      <c r="E30" s="36" t="s">
        <v>41</v>
      </c>
      <c r="F30" s="22"/>
      <c r="G30" s="22" t="s">
        <v>40</v>
      </c>
      <c r="H30" s="88"/>
      <c r="I30" s="88"/>
      <c r="J30" s="88"/>
      <c r="K30" s="88"/>
      <c r="L30" s="88"/>
      <c r="M30" s="88"/>
      <c r="N30" s="88"/>
      <c r="O30" s="88"/>
      <c r="P30" s="88"/>
      <c r="Q30" s="89"/>
      <c r="R30" s="113"/>
      <c r="S30" s="114"/>
      <c r="T30" s="109"/>
      <c r="U30" s="109"/>
      <c r="V30" s="109"/>
      <c r="W30" s="110"/>
    </row>
    <row r="31" spans="1:23" s="28" customFormat="1" ht="24" customHeight="1" thickBot="1" x14ac:dyDescent="0.2">
      <c r="A31" s="157"/>
      <c r="B31" s="69" t="s">
        <v>54</v>
      </c>
      <c r="C31" s="70"/>
      <c r="D31" s="71"/>
      <c r="E31" s="90"/>
      <c r="F31" s="91"/>
      <c r="G31" s="92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115">
        <f>SUM(R21:S30)</f>
        <v>0</v>
      </c>
      <c r="S31" s="116"/>
      <c r="T31" s="111"/>
      <c r="U31" s="111"/>
      <c r="V31" s="111"/>
      <c r="W31" s="112"/>
    </row>
    <row r="32" spans="1:23" ht="24" customHeight="1" thickBot="1" x14ac:dyDescent="0.2">
      <c r="B32" s="10"/>
      <c r="O32" s="139" t="s">
        <v>22</v>
      </c>
      <c r="P32" s="140"/>
      <c r="Q32" s="141"/>
      <c r="R32" s="149">
        <f>+R18+R19+R31</f>
        <v>0</v>
      </c>
      <c r="S32" s="150"/>
      <c r="T32" s="20"/>
      <c r="U32" s="20"/>
      <c r="V32" s="20"/>
      <c r="W32" s="21"/>
    </row>
    <row r="33" spans="1:23" s="28" customFormat="1" ht="14.25" customHeight="1" x14ac:dyDescent="0.15">
      <c r="A33" s="27"/>
      <c r="B33" s="27" t="s">
        <v>37</v>
      </c>
      <c r="W33" s="29"/>
    </row>
    <row r="34" spans="1:23" s="28" customFormat="1" ht="12.95" customHeight="1" x14ac:dyDescent="0.15">
      <c r="A34" s="30"/>
      <c r="B34" s="30" t="s">
        <v>38</v>
      </c>
      <c r="C34" s="31"/>
      <c r="D34" s="30"/>
      <c r="E34" s="32"/>
      <c r="F34" s="30"/>
      <c r="G34" s="32"/>
      <c r="H34" s="33"/>
      <c r="I34" s="31"/>
      <c r="J34" s="30"/>
      <c r="K34" s="32"/>
      <c r="L34" s="32"/>
      <c r="M34" s="32"/>
      <c r="N34" s="32"/>
      <c r="O34" s="32"/>
      <c r="P34" s="32"/>
      <c r="Q34" s="32"/>
    </row>
    <row r="35" spans="1:23" s="28" customFormat="1" ht="12.95" customHeight="1" x14ac:dyDescent="0.15">
      <c r="A35" s="30"/>
      <c r="B35" s="30" t="s">
        <v>43</v>
      </c>
      <c r="C35" s="31"/>
      <c r="D35" s="30"/>
      <c r="E35" s="32"/>
      <c r="F35" s="30"/>
      <c r="G35" s="32"/>
      <c r="H35" s="33"/>
      <c r="I35" s="31"/>
      <c r="J35" s="30"/>
      <c r="K35" s="32"/>
      <c r="L35" s="32"/>
      <c r="M35" s="32"/>
      <c r="N35" s="32"/>
      <c r="O35" s="32"/>
      <c r="P35" s="32"/>
      <c r="Q35" s="32"/>
    </row>
  </sheetData>
  <mergeCells count="34">
    <mergeCell ref="H3:K3"/>
    <mergeCell ref="P3:R3"/>
    <mergeCell ref="A6:B6"/>
    <mergeCell ref="A7:B7"/>
    <mergeCell ref="A8:B8"/>
    <mergeCell ref="T11:W11"/>
    <mergeCell ref="A12:A18"/>
    <mergeCell ref="R12:S12"/>
    <mergeCell ref="T12:W18"/>
    <mergeCell ref="B14:B16"/>
    <mergeCell ref="C14:C15"/>
    <mergeCell ref="R14:S14"/>
    <mergeCell ref="R15:S15"/>
    <mergeCell ref="R16:S16"/>
    <mergeCell ref="R18:S18"/>
    <mergeCell ref="R11:S11"/>
    <mergeCell ref="A19:A20"/>
    <mergeCell ref="R19:S20"/>
    <mergeCell ref="T19:W20"/>
    <mergeCell ref="A21:A31"/>
    <mergeCell ref="R21:S21"/>
    <mergeCell ref="T21:W31"/>
    <mergeCell ref="R22:S22"/>
    <mergeCell ref="R23:S23"/>
    <mergeCell ref="R24:S24"/>
    <mergeCell ref="R25:S25"/>
    <mergeCell ref="O32:Q32"/>
    <mergeCell ref="R32:S32"/>
    <mergeCell ref="R26:S26"/>
    <mergeCell ref="R27:S27"/>
    <mergeCell ref="R28:S28"/>
    <mergeCell ref="R29:S29"/>
    <mergeCell ref="R30:S30"/>
    <mergeCell ref="R31:S31"/>
  </mergeCells>
  <phoneticPr fontId="3"/>
  <pageMargins left="0.59055118110236227" right="0.59055118110236227" top="0.59055118110236227" bottom="0.59055118110236227" header="0.51181102362204722" footer="0.51181102362204722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様式６－１</vt:lpstr>
      <vt:lpstr>記入例!Print_Area</vt:lpstr>
      <vt:lpstr>'様式６－１'!Print_Area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MIYAMURA</dc:creator>
  <cp:lastModifiedBy>日比　大希</cp:lastModifiedBy>
  <cp:lastPrinted>2019-05-30T05:29:48Z</cp:lastPrinted>
  <dcterms:created xsi:type="dcterms:W3CDTF">2018-04-24T22:26:27Z</dcterms:created>
  <dcterms:modified xsi:type="dcterms:W3CDTF">2019-05-31T02:26:58Z</dcterms:modified>
</cp:coreProperties>
</file>